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914" activeTab="0"/>
  </bookViews>
  <sheets>
    <sheet name="Avdelingsvis" sheetId="1" r:id="rId1"/>
    <sheet name="ØHIL totalt" sheetId="2" r:id="rId2"/>
    <sheet name="HS" sheetId="3" r:id="rId3"/>
    <sheet name="Fotball" sheetId="4" r:id="rId4"/>
    <sheet name="Håndball" sheetId="5" r:id="rId5"/>
    <sheet name="Bandy" sheetId="6" r:id="rId6"/>
    <sheet name="Hopp" sheetId="7" r:id="rId7"/>
    <sheet name="Softball" sheetId="8" r:id="rId8"/>
    <sheet name="Alpint" sheetId="9" r:id="rId9"/>
    <sheet name="Langrenn" sheetId="10" r:id="rId10"/>
  </sheets>
  <definedNames>
    <definedName name="bud_år">#REF!</definedName>
    <definedName name="budsjettversjon">#REF!</definedName>
    <definedName name="fra_medarbeider">#REF!</definedName>
    <definedName name="fra_periode">#REF!</definedName>
    <definedName name="fra_periode_ifjor">#REF!</definedName>
    <definedName name="fra_rapp_periode">#REF!</definedName>
    <definedName name="fra_rapperiode_ifjor">#REF!</definedName>
    <definedName name="kv1slutt">#REF!</definedName>
    <definedName name="kv1start">#REF!</definedName>
    <definedName name="kv2slutt">#REF!</definedName>
    <definedName name="kv2start">#REF!</definedName>
    <definedName name="kv3slutt">#REF!</definedName>
    <definedName name="kv3start">#REF!</definedName>
    <definedName name="kv4slutt">#REF!</definedName>
    <definedName name="kv4start">#REF!</definedName>
    <definedName name="selskap">#REF!</definedName>
    <definedName name="selskap113">#REF!</definedName>
    <definedName name="selskap114">#REF!</definedName>
    <definedName name="selskap115">#REF!</definedName>
    <definedName name="selskap116">#REF!</definedName>
    <definedName name="selskap117">#REF!</definedName>
    <definedName name="selskap118">#REF!</definedName>
    <definedName name="selskap119">#REF!</definedName>
    <definedName name="selskap2">#REF!</definedName>
    <definedName name="selskap99">#REF!</definedName>
    <definedName name="til_medarbeider">#REF!</definedName>
    <definedName name="til_periode">#REF!</definedName>
    <definedName name="til_periode_ifjor">#REF!</definedName>
  </definedNames>
  <calcPr fullCalcOnLoad="1"/>
</workbook>
</file>

<file path=xl/sharedStrings.xml><?xml version="1.0" encoding="utf-8"?>
<sst xmlns="http://schemas.openxmlformats.org/spreadsheetml/2006/main" count="1580" uniqueCount="191">
  <si>
    <t>Tekst</t>
  </si>
  <si>
    <t>SUM DRIFTSINNTEKT</t>
  </si>
  <si>
    <t>DRIFTSRESULTAT</t>
  </si>
  <si>
    <t>Sum Salgsinntekt</t>
  </si>
  <si>
    <t>Sum Varekostnad</t>
  </si>
  <si>
    <t>Sum Lønnskostnad</t>
  </si>
  <si>
    <t>Sum Annen driftskostnad</t>
  </si>
  <si>
    <t>Annen renteinntekt</t>
  </si>
  <si>
    <t>ORDINÆRT RESULTAT</t>
  </si>
  <si>
    <t>Sum annen driftsinntekt</t>
  </si>
  <si>
    <t>Sum avskrivninger</t>
  </si>
  <si>
    <t>Langrenn</t>
  </si>
  <si>
    <t>Fotball</t>
  </si>
  <si>
    <t>Håndball</t>
  </si>
  <si>
    <t>Bandy</t>
  </si>
  <si>
    <t>Egne arrangementer</t>
  </si>
  <si>
    <t>Dugnad/loddsalg</t>
  </si>
  <si>
    <t>Sum finans</t>
  </si>
  <si>
    <t>Øvrevoll Hosle IL</t>
  </si>
  <si>
    <t>Bonus</t>
  </si>
  <si>
    <t>Spillersalg</t>
  </si>
  <si>
    <t>Periodiserte inntekter</t>
  </si>
  <si>
    <t>Bøter</t>
  </si>
  <si>
    <t>Opphold treningssamling</t>
  </si>
  <si>
    <t>Lønn u/AGA</t>
  </si>
  <si>
    <t>Korr AGA på FP avd u/AGA</t>
  </si>
  <si>
    <t>motkonto Korr AGA på FP avd u/AGA</t>
  </si>
  <si>
    <t>Refusjon sykepenger</t>
  </si>
  <si>
    <t>Annen finansinntekt</t>
  </si>
  <si>
    <t>Lønn ikke oppl.pl ytelser</t>
  </si>
  <si>
    <t>Q1</t>
  </si>
  <si>
    <t>Q2</t>
  </si>
  <si>
    <t>Q3</t>
  </si>
  <si>
    <t>Q4</t>
  </si>
  <si>
    <t>Salgsinntekt avgiftsfri</t>
  </si>
  <si>
    <t>Sponsor/samarb.avtaler avgiftsfri</t>
  </si>
  <si>
    <t>Dugnadsinntekter</t>
  </si>
  <si>
    <t>Salg tøy, utstyr, effekter</t>
  </si>
  <si>
    <t>Salgsinntekt utenfor avg.området</t>
  </si>
  <si>
    <t>Treningsavgift</t>
  </si>
  <si>
    <t>Treningsavgift vintertrening fotball</t>
  </si>
  <si>
    <t>Treningsavgift ØHIL AKADEMIET</t>
  </si>
  <si>
    <t>Treningsavgift FOTBALLSKOLER</t>
  </si>
  <si>
    <t>Medlemskontingent</t>
  </si>
  <si>
    <t>Stevneinntekter</t>
  </si>
  <si>
    <t>Billettinntekter</t>
  </si>
  <si>
    <t>Kafeteria/kiosk salg</t>
  </si>
  <si>
    <t>Loddsalg</t>
  </si>
  <si>
    <t>Leieinntekt - bane</t>
  </si>
  <si>
    <t>Leie - klubbhus fast leie</t>
  </si>
  <si>
    <t>Grasrotandel/annen støtte/dugnader</t>
  </si>
  <si>
    <t>Andre tilskudd (mva-komp)</t>
  </si>
  <si>
    <t>Offentlig tilskudd</t>
  </si>
  <si>
    <t>Innbetalte fellesutgifter barnehage</t>
  </si>
  <si>
    <t>Annen driftsrelatert inntekt</t>
  </si>
  <si>
    <t>Kostnader seriespill/lag/utøver</t>
  </si>
  <si>
    <t>Arrangementer/cuper (egne)</t>
  </si>
  <si>
    <t>Utgifter egne arrangementer</t>
  </si>
  <si>
    <t>Bane/hall/kunstisleie</t>
  </si>
  <si>
    <t>Utgifter trenere,lagledere, oppmenn</t>
  </si>
  <si>
    <t>Utgifter deltakelse på cup/kurs/renn/kamper/reiser</t>
  </si>
  <si>
    <t>Ikke oppg.pliktig, lønn/km/utg. trenere, fotb.sk,a</t>
  </si>
  <si>
    <t>Dommerutgifter</t>
  </si>
  <si>
    <t>Innkjøp varer for videresalg</t>
  </si>
  <si>
    <t>Innkjøp varer Cafè</t>
  </si>
  <si>
    <t>Fremmedytelser og underentreprise</t>
  </si>
  <si>
    <t>Beholdningsendring</t>
  </si>
  <si>
    <t>Lønn til ansatte</t>
  </si>
  <si>
    <t>Timelønn</t>
  </si>
  <si>
    <t>Periodiserings lønn</t>
  </si>
  <si>
    <t>Feriepenger beregnet</t>
  </si>
  <si>
    <t>Arbeidsgiveravgift påløpte feriepenger</t>
  </si>
  <si>
    <t>fri telefon</t>
  </si>
  <si>
    <t>Innberetning OTP</t>
  </si>
  <si>
    <t>Motkonto naturalytelser etc</t>
  </si>
  <si>
    <t>Styrehonorar</t>
  </si>
  <si>
    <t>Arbeidsgiveravgift</t>
  </si>
  <si>
    <t>OTP</t>
  </si>
  <si>
    <t>Kurs trenere og ansatte</t>
  </si>
  <si>
    <t>Andre personalkostnader</t>
  </si>
  <si>
    <t>Renovasjon, vann, avløp mv.</t>
  </si>
  <si>
    <t>Lys og varme</t>
  </si>
  <si>
    <t>Leie datasystemer</t>
  </si>
  <si>
    <t>Maskiner og utstyr</t>
  </si>
  <si>
    <t>Idrettsmateriell/driftsmateriell</t>
  </si>
  <si>
    <t>Innkjøp drakter</t>
  </si>
  <si>
    <t>Reparasjon og vedlikehold bygninger</t>
  </si>
  <si>
    <t>Reparasjon og vedlikehold utstyr</t>
  </si>
  <si>
    <t>Driftsutgifter klubbhus</t>
  </si>
  <si>
    <t>Drift bane/anlegg</t>
  </si>
  <si>
    <t>Revisjonshonorar</t>
  </si>
  <si>
    <t>Regnskapshonorar</t>
  </si>
  <si>
    <t>Annen fremmed tjeneste</t>
  </si>
  <si>
    <t>Kontorrekvisita</t>
  </si>
  <si>
    <t>Dataprogrammer, etc</t>
  </si>
  <si>
    <t>Trykksaker</t>
  </si>
  <si>
    <t>Møte, kurs, oppdatering o l</t>
  </si>
  <si>
    <t>Telefon</t>
  </si>
  <si>
    <t>Mobil</t>
  </si>
  <si>
    <t>Internet</t>
  </si>
  <si>
    <t>Porto</t>
  </si>
  <si>
    <t>Bilgodtgjørelse, oppgavepliktig</t>
  </si>
  <si>
    <t>Reisekostnad, ikke oppgavepliktig</t>
  </si>
  <si>
    <t>Reklamekostnad</t>
  </si>
  <si>
    <t>Lotteriutgifter</t>
  </si>
  <si>
    <t>Gaver, ikke fradragsberettiget</t>
  </si>
  <si>
    <t>Forsikringspremie</t>
  </si>
  <si>
    <t>Annen støtte undergrupper</t>
  </si>
  <si>
    <t>Øreavrunding, MVA - oppgjør</t>
  </si>
  <si>
    <t>Bank og kortgebyrer</t>
  </si>
  <si>
    <t>Renter og gebyrer inkasso</t>
  </si>
  <si>
    <t>Andre kostnader</t>
  </si>
  <si>
    <t>Tap på fordringer</t>
  </si>
  <si>
    <t>Overføring til fra fond</t>
  </si>
  <si>
    <t>Avskrivning på bygninger og annen fast eiendom</t>
  </si>
  <si>
    <t>Avskrivning på transportmidler, mask. og invent.</t>
  </si>
  <si>
    <t>Annen rentekostnad</t>
  </si>
  <si>
    <t>ØHIL (HS)</t>
  </si>
  <si>
    <t>Hopp</t>
  </si>
  <si>
    <t>Softball</t>
  </si>
  <si>
    <t>Alpint</t>
  </si>
  <si>
    <t>Kortsvindel</t>
  </si>
  <si>
    <t>Lønn u/FP</t>
  </si>
  <si>
    <t>Provisjon Buypass</t>
  </si>
  <si>
    <t>Gebyrer Deltaker.no</t>
  </si>
  <si>
    <t>Vipps gebyrer</t>
  </si>
  <si>
    <t>Inntekter lagkonti</t>
  </si>
  <si>
    <t>Kostnader lagkonti</t>
  </si>
  <si>
    <t>Forsikring spillere</t>
  </si>
  <si>
    <t>Gebyr Izettle</t>
  </si>
  <si>
    <t>Budsjett 2019</t>
  </si>
  <si>
    <t>Budsjett</t>
  </si>
  <si>
    <t>Q1-2018</t>
  </si>
  <si>
    <t>Q2-2018</t>
  </si>
  <si>
    <t>Q3-2018</t>
  </si>
  <si>
    <t>Virkelig</t>
  </si>
  <si>
    <t>Eventuelle kommentarer</t>
  </si>
  <si>
    <t>Merkader fra Sverre</t>
  </si>
  <si>
    <t>Skal ikke brukes</t>
  </si>
  <si>
    <t>Kun for ØHIL (HS)</t>
  </si>
  <si>
    <t>Alle cuper/konkurranser</t>
  </si>
  <si>
    <t>Kun interne arrangementer</t>
  </si>
  <si>
    <t>Kun mva-kompensasjon</t>
  </si>
  <si>
    <t>Kun offentlige tilskudd</t>
  </si>
  <si>
    <t>Skal være lik 4800</t>
  </si>
  <si>
    <t>Kun evt enkeltspillere, bruk 4220</t>
  </si>
  <si>
    <t>Skal være lik 3800</t>
  </si>
  <si>
    <t>12% av lønnskostnader</t>
  </si>
  <si>
    <t>Kun ØHIL (HS) og fotball</t>
  </si>
  <si>
    <t>Gjelder ikke idrettsforsikringer (4220, 4222)</t>
  </si>
  <si>
    <t>Samme som for 2018</t>
  </si>
  <si>
    <t>Tidl Søppelpl. - ikke medtatt 2018</t>
  </si>
  <si>
    <t>Salva 150.000 + 100000 salg sjappa</t>
  </si>
  <si>
    <t>Utfakt pr i dag + 58500 bandyskole påmeldte ikke fakt + 50 nye og alle juniorer ut</t>
  </si>
  <si>
    <t>Skøytedisko, ØHIL cup, akademi, vinterferiebandy - forsiktighetshensyn</t>
  </si>
  <si>
    <t xml:space="preserve">Ikke budsjettert av forsiktighetshensyn </t>
  </si>
  <si>
    <t>utgjør 5 % av totale driftskostnader</t>
  </si>
  <si>
    <t>Som tidligere år</t>
  </si>
  <si>
    <t>1 lag a 1300 x 4 cuper x 5 årganger - lik 4800</t>
  </si>
  <si>
    <t>Eivinds seriebudsjett</t>
  </si>
  <si>
    <t>Kost lik fjoråret - uavhengig av inntekter</t>
  </si>
  <si>
    <t>Inkludert i 4225</t>
  </si>
  <si>
    <t>Ligger ann til 210.000 for 2018 - lagt på 30.000 for dårligere vinter</t>
  </si>
  <si>
    <t>Q3 + Q4 2017</t>
  </si>
  <si>
    <t>Budsjett Eivind</t>
  </si>
  <si>
    <t>Salva innkjøp 96.000 +78.000 som gir 22 % fortjeneste på utstyr</t>
  </si>
  <si>
    <t>Lik 3800</t>
  </si>
  <si>
    <t>Q3 - 2018 + Q4 2017</t>
  </si>
  <si>
    <t>50 drakter kostare 30.000 fordeles på 3 år</t>
  </si>
  <si>
    <t>estimat 2018 + litt</t>
  </si>
  <si>
    <t>5 stk a 2.000 i spons</t>
  </si>
  <si>
    <t>Lik budsjett 2018</t>
  </si>
  <si>
    <t>Lagt på litt for litt mer utstyr</t>
  </si>
  <si>
    <t>Kommentarer</t>
  </si>
  <si>
    <t>Salg/pant drakter og slag av capser</t>
  </si>
  <si>
    <t>kompensasjon for reisekostnader fra forbundet</t>
  </si>
  <si>
    <t>Ble betalt til Macron i 2018 og skal trekkes fra bestillingen i 2019</t>
  </si>
  <si>
    <t>flere trenere også lønnsutbetaling 2018</t>
  </si>
  <si>
    <t>+25'</t>
  </si>
  <si>
    <t>Kun Jarmyra</t>
  </si>
  <si>
    <t>Redusert utleie</t>
  </si>
  <si>
    <t>Lønnsøkning 2,3% (og beholde alle ansatte pr nå)</t>
  </si>
  <si>
    <t>Kostnader relatert til sponsorinntekter</t>
  </si>
  <si>
    <t>Inkl vaktmester og vask</t>
  </si>
  <si>
    <t>Julemarkedet</t>
  </si>
  <si>
    <t>Øket med 100'</t>
  </si>
  <si>
    <t>T-skjorter Idrettsskolen</t>
  </si>
  <si>
    <t>Øket med 50'</t>
  </si>
  <si>
    <t>Totalt ØHIL</t>
  </si>
  <si>
    <t>Baseball</t>
  </si>
  <si>
    <t>Alpin</t>
  </si>
</sst>
</file>

<file path=xl/styles.xml><?xml version="1.0" encoding="utf-8"?>
<styleSheet xmlns="http://schemas.openxmlformats.org/spreadsheetml/2006/main">
  <numFmts count="4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;[Red]\-\ #,##0"/>
    <numFmt numFmtId="181" formatCode="#,##0.00;[Red]\-\ #,##0.00"/>
    <numFmt numFmtId="182" formatCode="dd/mm/yy;@"/>
    <numFmt numFmtId="183" formatCode="0.0\ %"/>
    <numFmt numFmtId="184" formatCode="[$-414]d\.\ mmmm\ yyyy"/>
    <numFmt numFmtId="185" formatCode="d/m/yyyy;@"/>
    <numFmt numFmtId="186" formatCode="#,##0;#,##0"/>
    <numFmt numFmtId="187" formatCode="d/m/yy;@"/>
    <numFmt numFmtId="188" formatCode="0.00;[Red]0.00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[$€-2]\ ###,000_);[Red]\([$€-2]\ ###,000\)"/>
    <numFmt numFmtId="193" formatCode="#,##0.00_ ;[Red]\-#,##0.00\ "/>
    <numFmt numFmtId="194" formatCode="0.00_ ;[Red]\-0.00\ "/>
    <numFmt numFmtId="195" formatCode="_(* #,##0.0_);_(* \(#,##0.0\);_(* &quot;-&quot;??_);_(@_)"/>
    <numFmt numFmtId="196" formatCode="_(* #,##0_);_(* \(#,##0\);_(* &quot;-&quot;??_);_(@_)"/>
    <numFmt numFmtId="197" formatCode="0.0_ ;[Red]\-0.0\ "/>
    <numFmt numFmtId="198" formatCode="0_ ;[Red]\-0\ "/>
    <numFmt numFmtId="199" formatCode="#,##0_ ;[Red]\-#,##0\ "/>
  </numFmts>
  <fonts count="33">
    <font>
      <sz val="10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179" fontId="0" fillId="0" borderId="0" applyFont="0" applyFill="0" applyBorder="0" applyAlignment="0" applyProtection="0"/>
    <xf numFmtId="0" fontId="15" fillId="17" borderId="3" applyNumberFormat="0" applyAlignment="0" applyProtection="0"/>
    <xf numFmtId="0" fontId="7" fillId="18" borderId="4" applyNumberFormat="0" applyFont="0" applyAlignment="0" applyProtection="0"/>
    <xf numFmtId="0" fontId="7" fillId="0" borderId="0">
      <alignment/>
      <protection/>
    </xf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7" fontId="0" fillId="0" borderId="0" applyFont="0" applyFill="0" applyBorder="0" applyAlignment="0" applyProtection="0"/>
    <xf numFmtId="0" fontId="22" fillId="16" borderId="9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6" borderId="1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16" borderId="10" xfId="0" applyFont="1" applyFill="1" applyBorder="1" applyAlignment="1">
      <alignment/>
    </xf>
    <xf numFmtId="180" fontId="25" fillId="4" borderId="11" xfId="0" applyNumberFormat="1" applyFont="1" applyFill="1" applyBorder="1" applyAlignment="1">
      <alignment/>
    </xf>
    <xf numFmtId="0" fontId="25" fillId="16" borderId="12" xfId="0" applyFont="1" applyFill="1" applyBorder="1" applyAlignment="1">
      <alignment/>
    </xf>
    <xf numFmtId="180" fontId="25" fillId="4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180" fontId="2" fillId="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24" borderId="1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25" borderId="10" xfId="0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3" fillId="25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/>
    </xf>
    <xf numFmtId="0" fontId="3" fillId="25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/>
    </xf>
    <xf numFmtId="0" fontId="25" fillId="26" borderId="12" xfId="0" applyFont="1" applyFill="1" applyBorder="1" applyAlignment="1">
      <alignment/>
    </xf>
    <xf numFmtId="180" fontId="25" fillId="26" borderId="13" xfId="0" applyNumberFormat="1" applyFont="1" applyFill="1" applyBorder="1" applyAlignment="1">
      <alignment/>
    </xf>
    <xf numFmtId="0" fontId="3" fillId="16" borderId="15" xfId="44" applyFont="1" applyFill="1" applyBorder="1" applyAlignment="1">
      <alignment horizontal="center"/>
      <protection/>
    </xf>
    <xf numFmtId="0" fontId="3" fillId="16" borderId="13" xfId="44" applyFont="1" applyFill="1" applyBorder="1" applyAlignment="1">
      <alignment horizontal="center"/>
      <protection/>
    </xf>
    <xf numFmtId="0" fontId="30" fillId="27" borderId="15" xfId="0" applyFont="1" applyFill="1" applyBorder="1" applyAlignment="1">
      <alignment horizontal="center" vertical="top"/>
    </xf>
    <xf numFmtId="0" fontId="30" fillId="27" borderId="13" xfId="0" applyFont="1" applyFill="1" applyBorder="1" applyAlignment="1">
      <alignment horizontal="center" vertical="top"/>
    </xf>
    <xf numFmtId="180" fontId="2" fillId="4" borderId="10" xfId="0" applyNumberFormat="1" applyFont="1" applyFill="1" applyBorder="1" applyAlignment="1">
      <alignment/>
    </xf>
    <xf numFmtId="180" fontId="25" fillId="4" borderId="10" xfId="0" applyNumberFormat="1" applyFont="1" applyFill="1" applyBorder="1" applyAlignment="1">
      <alignment/>
    </xf>
    <xf numFmtId="180" fontId="25" fillId="4" borderId="12" xfId="0" applyNumberFormat="1" applyFont="1" applyFill="1" applyBorder="1" applyAlignment="1">
      <alignment/>
    </xf>
    <xf numFmtId="198" fontId="0" fillId="0" borderId="0" xfId="0" applyNumberFormat="1" applyAlignment="1">
      <alignment/>
    </xf>
    <xf numFmtId="198" fontId="29" fillId="0" borderId="0" xfId="0" applyNumberFormat="1" applyFont="1" applyAlignment="1">
      <alignment/>
    </xf>
    <xf numFmtId="198" fontId="30" fillId="27" borderId="15" xfId="0" applyNumberFormat="1" applyFont="1" applyFill="1" applyBorder="1" applyAlignment="1">
      <alignment horizontal="center" vertical="top"/>
    </xf>
    <xf numFmtId="198" fontId="30" fillId="27" borderId="13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/>
    </xf>
    <xf numFmtId="180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96" fontId="2" fillId="0" borderId="16" xfId="0" applyNumberFormat="1" applyFont="1" applyBorder="1" applyAlignment="1">
      <alignment/>
    </xf>
    <xf numFmtId="199" fontId="0" fillId="27" borderId="15" xfId="41" applyNumberFormat="1" applyFont="1" applyFill="1" applyBorder="1" applyAlignment="1">
      <alignment/>
    </xf>
    <xf numFmtId="199" fontId="0" fillId="27" borderId="11" xfId="41" applyNumberFormat="1" applyFont="1" applyFill="1" applyBorder="1" applyAlignment="1">
      <alignment/>
    </xf>
    <xf numFmtId="199" fontId="25" fillId="27" borderId="11" xfId="41" applyNumberFormat="1" applyFont="1" applyFill="1" applyBorder="1" applyAlignment="1">
      <alignment/>
    </xf>
    <xf numFmtId="199" fontId="25" fillId="27" borderId="13" xfId="41" applyNumberFormat="1" applyFont="1" applyFill="1" applyBorder="1" applyAlignment="1">
      <alignment/>
    </xf>
    <xf numFmtId="199" fontId="25" fillId="27" borderId="10" xfId="41" applyNumberFormat="1" applyFont="1" applyFill="1" applyBorder="1" applyAlignment="1">
      <alignment/>
    </xf>
    <xf numFmtId="199" fontId="2" fillId="27" borderId="11" xfId="41" applyNumberFormat="1" applyFont="1" applyFill="1" applyBorder="1" applyAlignment="1">
      <alignment/>
    </xf>
    <xf numFmtId="199" fontId="25" fillId="27" borderId="12" xfId="41" applyNumberFormat="1" applyFont="1" applyFill="1" applyBorder="1" applyAlignment="1">
      <alignment/>
    </xf>
    <xf numFmtId="199" fontId="25" fillId="4" borderId="10" xfId="41" applyNumberFormat="1" applyFont="1" applyFill="1" applyBorder="1" applyAlignment="1">
      <alignment/>
    </xf>
    <xf numFmtId="180" fontId="0" fillId="27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49" fontId="0" fillId="0" borderId="0" xfId="0" applyNumberFormat="1" applyAlignment="1">
      <alignment/>
    </xf>
    <xf numFmtId="49" fontId="2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28" borderId="15" xfId="0" applyFont="1" applyFill="1" applyBorder="1" applyAlignment="1">
      <alignment horizontal="center"/>
    </xf>
    <xf numFmtId="0" fontId="3" fillId="28" borderId="13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196" fontId="2" fillId="25" borderId="10" xfId="41" applyNumberFormat="1" applyFont="1" applyFill="1" applyBorder="1" applyAlignment="1">
      <alignment/>
    </xf>
    <xf numFmtId="196" fontId="25" fillId="25" borderId="10" xfId="41" applyNumberFormat="1" applyFont="1" applyFill="1" applyBorder="1" applyAlignment="1">
      <alignment/>
    </xf>
    <xf numFmtId="196" fontId="2" fillId="28" borderId="10" xfId="41" applyNumberFormat="1" applyFont="1" applyFill="1" applyBorder="1" applyAlignment="1">
      <alignment/>
    </xf>
    <xf numFmtId="196" fontId="25" fillId="26" borderId="10" xfId="41" applyNumberFormat="1" applyFont="1" applyFill="1" applyBorder="1" applyAlignment="1">
      <alignment/>
    </xf>
    <xf numFmtId="196" fontId="25" fillId="29" borderId="10" xfId="41" applyNumberFormat="1" applyFont="1" applyFill="1" applyBorder="1" applyAlignment="1">
      <alignment/>
    </xf>
    <xf numFmtId="196" fontId="25" fillId="28" borderId="10" xfId="41" applyNumberFormat="1" applyFont="1" applyFill="1" applyBorder="1" applyAlignment="1">
      <alignment/>
    </xf>
    <xf numFmtId="196" fontId="25" fillId="29" borderId="13" xfId="41" applyNumberFormat="1" applyFont="1" applyFill="1" applyBorder="1" applyAlignment="1">
      <alignment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Totalt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L135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2" width="13.00390625" style="2" customWidth="1"/>
  </cols>
  <sheetData>
    <row r="1" spans="3:12" ht="15">
      <c r="C1" s="1"/>
      <c r="D1" s="1" t="s">
        <v>130</v>
      </c>
      <c r="E1" s="1"/>
      <c r="F1" s="1"/>
      <c r="G1" s="1"/>
      <c r="H1" s="1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18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18" customFormat="1" ht="12" hidden="1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8" customFormat="1" ht="12" hidden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4:12" ht="12.75">
      <c r="D7" s="23" t="s">
        <v>188</v>
      </c>
      <c r="E7" s="56" t="s">
        <v>117</v>
      </c>
      <c r="F7" s="23" t="s">
        <v>12</v>
      </c>
      <c r="G7" s="56" t="s">
        <v>13</v>
      </c>
      <c r="H7" s="23" t="s">
        <v>14</v>
      </c>
      <c r="I7" s="56" t="s">
        <v>118</v>
      </c>
      <c r="J7" s="23" t="s">
        <v>189</v>
      </c>
      <c r="K7" s="56" t="s">
        <v>190</v>
      </c>
      <c r="L7" s="23" t="s">
        <v>11</v>
      </c>
    </row>
    <row r="8" spans="1:12" ht="12.75">
      <c r="A8" s="4"/>
      <c r="B8" s="5"/>
      <c r="C8" s="22" t="s">
        <v>0</v>
      </c>
      <c r="D8" s="21">
        <v>2019</v>
      </c>
      <c r="E8" s="57">
        <v>2019</v>
      </c>
      <c r="F8" s="21">
        <v>2019</v>
      </c>
      <c r="G8" s="57">
        <v>2019</v>
      </c>
      <c r="H8" s="21">
        <v>2019</v>
      </c>
      <c r="I8" s="57">
        <v>2019</v>
      </c>
      <c r="J8" s="21">
        <v>2019</v>
      </c>
      <c r="K8" s="57">
        <v>2019</v>
      </c>
      <c r="L8" s="21">
        <v>2019</v>
      </c>
    </row>
    <row r="9" spans="1:12" ht="12.75">
      <c r="A9" s="13"/>
      <c r="B9" s="13"/>
      <c r="C9" s="3"/>
      <c r="D9" s="19"/>
      <c r="E9" s="58"/>
      <c r="F9" s="19"/>
      <c r="G9" s="58"/>
      <c r="H9" s="19"/>
      <c r="I9" s="58"/>
      <c r="J9" s="19"/>
      <c r="K9" s="58"/>
      <c r="L9" s="19"/>
    </row>
    <row r="10" spans="1:12" ht="12.75">
      <c r="A10" s="13">
        <v>3100</v>
      </c>
      <c r="B10" s="13">
        <v>3100</v>
      </c>
      <c r="C10" s="3" t="s">
        <v>34</v>
      </c>
      <c r="D10" s="59">
        <f>SUM(E10:L10)</f>
        <v>0</v>
      </c>
      <c r="E10" s="61">
        <f>'HS'!G10</f>
        <v>0</v>
      </c>
      <c r="F10" s="59">
        <f>Fotball!G10</f>
        <v>0</v>
      </c>
      <c r="G10" s="61">
        <f>Håndball!G10</f>
        <v>0</v>
      </c>
      <c r="H10" s="59">
        <f>Bandy!G10</f>
        <v>0</v>
      </c>
      <c r="I10" s="61">
        <f>Hopp!G10</f>
        <v>0</v>
      </c>
      <c r="J10" s="59">
        <f>Softball!G10</f>
        <v>0</v>
      </c>
      <c r="K10" s="61">
        <f>Alpint!G10</f>
        <v>0</v>
      </c>
      <c r="L10" s="59">
        <f>Langrenn!G10</f>
        <v>0</v>
      </c>
    </row>
    <row r="11" spans="1:12" ht="12.75">
      <c r="A11" s="13">
        <v>3120</v>
      </c>
      <c r="B11" s="13">
        <v>3120</v>
      </c>
      <c r="C11" s="3" t="s">
        <v>35</v>
      </c>
      <c r="D11" s="59">
        <f aca="true" t="shared" si="0" ref="D11:D28">SUM(E11:L11)</f>
        <v>778000</v>
      </c>
      <c r="E11" s="61">
        <f>'HS'!G11</f>
        <v>190000</v>
      </c>
      <c r="F11" s="59">
        <f>Fotball!G11</f>
        <v>416000</v>
      </c>
      <c r="G11" s="61">
        <f>Håndball!G11</f>
        <v>25000</v>
      </c>
      <c r="H11" s="59">
        <f>Bandy!G11</f>
        <v>30000</v>
      </c>
      <c r="I11" s="61">
        <f>Hopp!G11</f>
        <v>0</v>
      </c>
      <c r="J11" s="59">
        <f>Softball!G11</f>
        <v>0</v>
      </c>
      <c r="K11" s="61">
        <f>Alpint!G11</f>
        <v>0</v>
      </c>
      <c r="L11" s="59">
        <f>Langrenn!G11</f>
        <v>117000</v>
      </c>
    </row>
    <row r="12" spans="1:12" ht="12.75">
      <c r="A12" s="13">
        <v>3125</v>
      </c>
      <c r="B12" s="13">
        <v>3125</v>
      </c>
      <c r="C12" s="3" t="s">
        <v>36</v>
      </c>
      <c r="D12" s="59">
        <f t="shared" si="0"/>
        <v>75000</v>
      </c>
      <c r="E12" s="61">
        <f>'HS'!G12</f>
        <v>0</v>
      </c>
      <c r="F12" s="59">
        <f>Fotball!G12</f>
        <v>75000</v>
      </c>
      <c r="G12" s="61">
        <f>Håndball!G12</f>
        <v>0</v>
      </c>
      <c r="H12" s="59">
        <f>Bandy!G12</f>
        <v>0</v>
      </c>
      <c r="I12" s="61">
        <f>Hopp!G12</f>
        <v>0</v>
      </c>
      <c r="J12" s="59">
        <f>Softball!G12</f>
        <v>0</v>
      </c>
      <c r="K12" s="61">
        <f>Alpint!G12</f>
        <v>0</v>
      </c>
      <c r="L12" s="59">
        <f>Langrenn!G12</f>
        <v>0</v>
      </c>
    </row>
    <row r="13" spans="1:12" ht="12.75">
      <c r="A13" s="13">
        <v>3130</v>
      </c>
      <c r="B13" s="13">
        <v>3130</v>
      </c>
      <c r="C13" s="3" t="s">
        <v>37</v>
      </c>
      <c r="D13" s="59">
        <f t="shared" si="0"/>
        <v>1261000</v>
      </c>
      <c r="E13" s="61">
        <f>'HS'!G13</f>
        <v>950000</v>
      </c>
      <c r="F13" s="59">
        <f>Fotball!G13</f>
        <v>0</v>
      </c>
      <c r="G13" s="61">
        <f>Håndball!G13</f>
        <v>0</v>
      </c>
      <c r="H13" s="59">
        <f>Bandy!G13</f>
        <v>250000</v>
      </c>
      <c r="I13" s="61">
        <f>Hopp!G13</f>
        <v>0</v>
      </c>
      <c r="J13" s="59">
        <f>Softball!G13</f>
        <v>34000</v>
      </c>
      <c r="K13" s="61">
        <f>Alpint!G13</f>
        <v>2000</v>
      </c>
      <c r="L13" s="59">
        <f>Langrenn!G13</f>
        <v>25000</v>
      </c>
    </row>
    <row r="14" spans="1:12" ht="12.75">
      <c r="A14" s="13">
        <v>3200</v>
      </c>
      <c r="B14" s="13">
        <v>3200</v>
      </c>
      <c r="C14" s="3" t="s">
        <v>38</v>
      </c>
      <c r="D14" s="59">
        <f t="shared" si="0"/>
        <v>0</v>
      </c>
      <c r="E14" s="61">
        <f>'HS'!G14</f>
        <v>0</v>
      </c>
      <c r="F14" s="59">
        <f>Fotball!G14</f>
        <v>0</v>
      </c>
      <c r="G14" s="61">
        <f>Håndball!G14</f>
        <v>0</v>
      </c>
      <c r="H14" s="59">
        <f>Bandy!G14</f>
        <v>0</v>
      </c>
      <c r="I14" s="61">
        <f>Hopp!G14</f>
        <v>0</v>
      </c>
      <c r="J14" s="59">
        <f>Softball!G14</f>
        <v>0</v>
      </c>
      <c r="K14" s="61">
        <f>Alpint!G14</f>
        <v>0</v>
      </c>
      <c r="L14" s="59">
        <f>Langrenn!G14</f>
        <v>0</v>
      </c>
    </row>
    <row r="15" spans="1:12" ht="12.75">
      <c r="A15" s="13">
        <v>3210</v>
      </c>
      <c r="B15" s="13">
        <v>3210</v>
      </c>
      <c r="C15" s="3" t="s">
        <v>39</v>
      </c>
      <c r="D15" s="59">
        <f t="shared" si="0"/>
        <v>6465983</v>
      </c>
      <c r="E15" s="61">
        <f>'HS'!G15</f>
        <v>225000</v>
      </c>
      <c r="F15" s="59">
        <f>Fotball!G15</f>
        <v>4363000</v>
      </c>
      <c r="G15" s="61">
        <f>Håndball!G15</f>
        <v>856150</v>
      </c>
      <c r="H15" s="59">
        <f>Bandy!G15</f>
        <v>550000</v>
      </c>
      <c r="I15" s="61">
        <f>Hopp!G15</f>
        <v>11400</v>
      </c>
      <c r="J15" s="59">
        <f>Softball!G15</f>
        <v>25000</v>
      </c>
      <c r="K15" s="61">
        <f>Alpint!G15</f>
        <v>30000</v>
      </c>
      <c r="L15" s="59">
        <f>Langrenn!G15</f>
        <v>405433</v>
      </c>
    </row>
    <row r="16" spans="1:12" ht="12.75">
      <c r="A16" s="13">
        <v>3215</v>
      </c>
      <c r="B16" s="13">
        <v>3215</v>
      </c>
      <c r="C16" s="3" t="s">
        <v>40</v>
      </c>
      <c r="D16" s="59">
        <f t="shared" si="0"/>
        <v>550000</v>
      </c>
      <c r="E16" s="61">
        <f>'HS'!G16</f>
        <v>0</v>
      </c>
      <c r="F16" s="59">
        <f>Fotball!G16</f>
        <v>550000</v>
      </c>
      <c r="G16" s="61">
        <f>Håndball!G16</f>
        <v>0</v>
      </c>
      <c r="H16" s="59">
        <f>Bandy!G16</f>
        <v>0</v>
      </c>
      <c r="I16" s="61">
        <f>Hopp!G16</f>
        <v>0</v>
      </c>
      <c r="J16" s="59">
        <f>Softball!G16</f>
        <v>0</v>
      </c>
      <c r="K16" s="61">
        <f>Alpint!G16</f>
        <v>0</v>
      </c>
      <c r="L16" s="59">
        <f>Langrenn!G16</f>
        <v>0</v>
      </c>
    </row>
    <row r="17" spans="1:12" ht="12.75">
      <c r="A17" s="13">
        <v>3217</v>
      </c>
      <c r="B17" s="13">
        <v>3217</v>
      </c>
      <c r="C17" s="3" t="s">
        <v>41</v>
      </c>
      <c r="D17" s="59">
        <f t="shared" si="0"/>
        <v>1700000</v>
      </c>
      <c r="E17" s="61">
        <f>'HS'!G17</f>
        <v>0</v>
      </c>
      <c r="F17" s="59">
        <f>Fotball!G17</f>
        <v>1700000</v>
      </c>
      <c r="G17" s="61">
        <f>Håndball!G17</f>
        <v>0</v>
      </c>
      <c r="H17" s="59">
        <f>Bandy!G17</f>
        <v>0</v>
      </c>
      <c r="I17" s="61">
        <f>Hopp!G17</f>
        <v>0</v>
      </c>
      <c r="J17" s="59">
        <f>Softball!G17</f>
        <v>0</v>
      </c>
      <c r="K17" s="61">
        <f>Alpint!G17</f>
        <v>0</v>
      </c>
      <c r="L17" s="59">
        <f>Langrenn!G17</f>
        <v>0</v>
      </c>
    </row>
    <row r="18" spans="1:12" ht="12.75">
      <c r="A18" s="13">
        <v>3218</v>
      </c>
      <c r="B18" s="13">
        <v>3218</v>
      </c>
      <c r="C18" s="3" t="s">
        <v>42</v>
      </c>
      <c r="D18" s="59">
        <f t="shared" si="0"/>
        <v>837000</v>
      </c>
      <c r="E18" s="61">
        <f>'HS'!G18</f>
        <v>0</v>
      </c>
      <c r="F18" s="59">
        <f>Fotball!G18</f>
        <v>837000</v>
      </c>
      <c r="G18" s="61">
        <f>Håndball!G18</f>
        <v>0</v>
      </c>
      <c r="H18" s="59">
        <f>Bandy!G18</f>
        <v>0</v>
      </c>
      <c r="I18" s="61">
        <f>Hopp!G18</f>
        <v>0</v>
      </c>
      <c r="J18" s="59">
        <f>Softball!G18</f>
        <v>0</v>
      </c>
      <c r="K18" s="61">
        <f>Alpint!G18</f>
        <v>0</v>
      </c>
      <c r="L18" s="59">
        <f>Langrenn!G18</f>
        <v>0</v>
      </c>
    </row>
    <row r="19" spans="1:12" ht="12.75">
      <c r="A19" s="13">
        <v>3220</v>
      </c>
      <c r="B19" s="13">
        <v>3220</v>
      </c>
      <c r="C19" s="3" t="s">
        <v>43</v>
      </c>
      <c r="D19" s="59">
        <f t="shared" si="0"/>
        <v>1300000</v>
      </c>
      <c r="E19" s="61">
        <f>'HS'!G19</f>
        <v>1300000</v>
      </c>
      <c r="F19" s="59">
        <f>Fotball!G19</f>
        <v>0</v>
      </c>
      <c r="G19" s="61">
        <f>Håndball!G19</f>
        <v>0</v>
      </c>
      <c r="H19" s="59">
        <f>Bandy!G19</f>
        <v>0</v>
      </c>
      <c r="I19" s="61">
        <f>Hopp!G19</f>
        <v>0</v>
      </c>
      <c r="J19" s="59">
        <f>Softball!G19</f>
        <v>0</v>
      </c>
      <c r="K19" s="61">
        <f>Alpint!G19</f>
        <v>0</v>
      </c>
      <c r="L19" s="59">
        <f>Langrenn!G19</f>
        <v>0</v>
      </c>
    </row>
    <row r="20" spans="1:12" ht="12.75">
      <c r="A20" s="13">
        <v>3320</v>
      </c>
      <c r="B20" s="13">
        <v>3320</v>
      </c>
      <c r="C20" s="3" t="s">
        <v>44</v>
      </c>
      <c r="D20" s="59">
        <f t="shared" si="0"/>
        <v>1280000</v>
      </c>
      <c r="E20" s="61">
        <f>'HS'!G20</f>
        <v>0</v>
      </c>
      <c r="F20" s="59">
        <f>Fotball!G20</f>
        <v>970000</v>
      </c>
      <c r="G20" s="61">
        <f>Håndball!G20</f>
        <v>40000</v>
      </c>
      <c r="H20" s="59">
        <f>Bandy!G20</f>
        <v>100000</v>
      </c>
      <c r="I20" s="61">
        <f>Hopp!G20</f>
        <v>1000</v>
      </c>
      <c r="J20" s="59">
        <f>Softball!G20</f>
        <v>0</v>
      </c>
      <c r="K20" s="61">
        <f>Alpint!G20</f>
        <v>0</v>
      </c>
      <c r="L20" s="59">
        <f>Langrenn!G20</f>
        <v>169000</v>
      </c>
    </row>
    <row r="21" spans="1:12" ht="12.75">
      <c r="A21" s="13">
        <v>3321</v>
      </c>
      <c r="B21" s="13">
        <v>3321</v>
      </c>
      <c r="C21" s="3" t="s">
        <v>45</v>
      </c>
      <c r="D21" s="59">
        <f t="shared" si="0"/>
        <v>142500</v>
      </c>
      <c r="E21" s="61">
        <f>'HS'!G21</f>
        <v>0</v>
      </c>
      <c r="F21" s="59">
        <f>Fotball!G21</f>
        <v>42500</v>
      </c>
      <c r="G21" s="61">
        <f>Håndball!G21</f>
        <v>100000</v>
      </c>
      <c r="H21" s="59">
        <f>Bandy!G21</f>
        <v>0</v>
      </c>
      <c r="I21" s="61">
        <f>Hopp!G21</f>
        <v>0</v>
      </c>
      <c r="J21" s="59">
        <f>Softball!G21</f>
        <v>0</v>
      </c>
      <c r="K21" s="61">
        <f>Alpint!G21</f>
        <v>0</v>
      </c>
      <c r="L21" s="59">
        <f>Langrenn!G21</f>
        <v>0</v>
      </c>
    </row>
    <row r="22" spans="1:12" ht="12.75">
      <c r="A22" s="13">
        <v>3325</v>
      </c>
      <c r="B22" s="13">
        <v>3325</v>
      </c>
      <c r="C22" s="3" t="s">
        <v>15</v>
      </c>
      <c r="D22" s="59">
        <f t="shared" si="0"/>
        <v>51000</v>
      </c>
      <c r="E22" s="61">
        <f>'HS'!G22</f>
        <v>40000</v>
      </c>
      <c r="F22" s="59">
        <f>Fotball!G22</f>
        <v>0</v>
      </c>
      <c r="G22" s="61">
        <f>Håndball!G22</f>
        <v>0</v>
      </c>
      <c r="H22" s="59">
        <f>Bandy!G22</f>
        <v>0</v>
      </c>
      <c r="I22" s="61">
        <f>Hopp!G22</f>
        <v>1000</v>
      </c>
      <c r="J22" s="59">
        <f>Softball!G22</f>
        <v>0</v>
      </c>
      <c r="K22" s="61">
        <f>Alpint!G22</f>
        <v>0</v>
      </c>
      <c r="L22" s="59">
        <f>Langrenn!G22</f>
        <v>10000</v>
      </c>
    </row>
    <row r="23" spans="1:12" ht="12.75">
      <c r="A23" s="13">
        <v>3350</v>
      </c>
      <c r="B23" s="13">
        <v>3350</v>
      </c>
      <c r="C23" s="3" t="s">
        <v>46</v>
      </c>
      <c r="D23" s="59">
        <f t="shared" si="0"/>
        <v>100000</v>
      </c>
      <c r="E23" s="61">
        <f>'HS'!G23</f>
        <v>0</v>
      </c>
      <c r="F23" s="59">
        <f>Fotball!G23</f>
        <v>0</v>
      </c>
      <c r="G23" s="61">
        <f>Håndball!G23</f>
        <v>100000</v>
      </c>
      <c r="H23" s="59">
        <f>Bandy!G23</f>
        <v>0</v>
      </c>
      <c r="I23" s="61">
        <f>Hopp!G23</f>
        <v>0</v>
      </c>
      <c r="J23" s="59">
        <f>Softball!G23</f>
        <v>0</v>
      </c>
      <c r="K23" s="61">
        <f>Alpint!G23</f>
        <v>0</v>
      </c>
      <c r="L23" s="59">
        <f>Langrenn!G23</f>
        <v>0</v>
      </c>
    </row>
    <row r="24" spans="1:12" ht="12.75">
      <c r="A24" s="13">
        <v>3360</v>
      </c>
      <c r="B24" s="13">
        <v>3360</v>
      </c>
      <c r="C24" s="3" t="s">
        <v>47</v>
      </c>
      <c r="D24" s="59">
        <f t="shared" si="0"/>
        <v>0</v>
      </c>
      <c r="E24" s="61">
        <f>'HS'!G24</f>
        <v>0</v>
      </c>
      <c r="F24" s="59">
        <f>Fotball!G24</f>
        <v>0</v>
      </c>
      <c r="G24" s="61">
        <f>Håndball!G24</f>
        <v>0</v>
      </c>
      <c r="H24" s="59">
        <f>Bandy!G24</f>
        <v>0</v>
      </c>
      <c r="I24" s="61">
        <f>Hopp!G24</f>
        <v>0</v>
      </c>
      <c r="J24" s="59">
        <f>Softball!G24</f>
        <v>0</v>
      </c>
      <c r="K24" s="61">
        <f>Alpint!G24</f>
        <v>0</v>
      </c>
      <c r="L24" s="59">
        <f>Langrenn!G24</f>
        <v>0</v>
      </c>
    </row>
    <row r="25" spans="1:12" ht="12.75">
      <c r="A25" s="13">
        <v>3440</v>
      </c>
      <c r="B25" s="13">
        <v>3440</v>
      </c>
      <c r="C25" s="3" t="s">
        <v>20</v>
      </c>
      <c r="D25" s="59">
        <f t="shared" si="0"/>
        <v>0</v>
      </c>
      <c r="E25" s="61">
        <f>'HS'!G25</f>
        <v>0</v>
      </c>
      <c r="F25" s="59">
        <f>Fotball!G25</f>
        <v>0</v>
      </c>
      <c r="G25" s="61">
        <f>Håndball!G25</f>
        <v>0</v>
      </c>
      <c r="H25" s="59">
        <f>Bandy!G25</f>
        <v>0</v>
      </c>
      <c r="I25" s="61">
        <f>Hopp!G25</f>
        <v>0</v>
      </c>
      <c r="J25" s="59">
        <f>Softball!G25</f>
        <v>0</v>
      </c>
      <c r="K25" s="61">
        <f>Alpint!G25</f>
        <v>0</v>
      </c>
      <c r="L25" s="59">
        <f>Langrenn!G25</f>
        <v>0</v>
      </c>
    </row>
    <row r="26" spans="1:12" ht="12.75">
      <c r="A26" s="13">
        <v>3500</v>
      </c>
      <c r="B26" s="13">
        <v>3500</v>
      </c>
      <c r="C26" s="3" t="s">
        <v>16</v>
      </c>
      <c r="D26" s="59">
        <f t="shared" si="0"/>
        <v>0</v>
      </c>
      <c r="E26" s="61">
        <f>'HS'!G26</f>
        <v>0</v>
      </c>
      <c r="F26" s="59">
        <f>Fotball!G26</f>
        <v>0</v>
      </c>
      <c r="G26" s="61">
        <f>Håndball!G26</f>
        <v>0</v>
      </c>
      <c r="H26" s="59">
        <f>Bandy!G26</f>
        <v>0</v>
      </c>
      <c r="I26" s="61">
        <f>Hopp!G26</f>
        <v>0</v>
      </c>
      <c r="J26" s="59">
        <f>Softball!G26</f>
        <v>0</v>
      </c>
      <c r="K26" s="61">
        <f>Alpint!G26</f>
        <v>0</v>
      </c>
      <c r="L26" s="59">
        <f>Langrenn!G26</f>
        <v>0</v>
      </c>
    </row>
    <row r="27" spans="1:12" ht="12.75">
      <c r="A27" s="13">
        <v>3605</v>
      </c>
      <c r="B27" s="13">
        <v>3605</v>
      </c>
      <c r="C27" s="3" t="s">
        <v>48</v>
      </c>
      <c r="D27" s="59">
        <f t="shared" si="0"/>
        <v>15000</v>
      </c>
      <c r="E27" s="61">
        <f>'HS'!G27</f>
        <v>0</v>
      </c>
      <c r="F27" s="59">
        <f>Fotball!G27</f>
        <v>15000</v>
      </c>
      <c r="G27" s="61">
        <f>Håndball!G27</f>
        <v>0</v>
      </c>
      <c r="H27" s="59">
        <f>Bandy!G27</f>
        <v>0</v>
      </c>
      <c r="I27" s="61">
        <f>Hopp!G27</f>
        <v>0</v>
      </c>
      <c r="J27" s="59">
        <f>Softball!G27</f>
        <v>0</v>
      </c>
      <c r="K27" s="61">
        <f>Alpint!G27</f>
        <v>0</v>
      </c>
      <c r="L27" s="59">
        <f>Langrenn!G27</f>
        <v>0</v>
      </c>
    </row>
    <row r="28" spans="1:12" ht="12.75">
      <c r="A28" s="13">
        <v>3610</v>
      </c>
      <c r="B28" s="13">
        <v>3610</v>
      </c>
      <c r="C28" s="3" t="s">
        <v>49</v>
      </c>
      <c r="D28" s="59">
        <f t="shared" si="0"/>
        <v>132000</v>
      </c>
      <c r="E28" s="61">
        <f>'HS'!G28</f>
        <v>132000</v>
      </c>
      <c r="F28" s="59">
        <f>Fotball!G28</f>
        <v>0</v>
      </c>
      <c r="G28" s="61">
        <f>Håndball!G28</f>
        <v>0</v>
      </c>
      <c r="H28" s="59">
        <f>Bandy!G28</f>
        <v>0</v>
      </c>
      <c r="I28" s="61">
        <f>Hopp!G28</f>
        <v>0</v>
      </c>
      <c r="J28" s="59">
        <f>Softball!G28</f>
        <v>0</v>
      </c>
      <c r="K28" s="61">
        <f>Alpint!G28</f>
        <v>0</v>
      </c>
      <c r="L28" s="59">
        <f>Langrenn!G28</f>
        <v>0</v>
      </c>
    </row>
    <row r="29" spans="1:12" ht="12.75">
      <c r="A29" s="13"/>
      <c r="B29" s="13"/>
      <c r="C29" s="6" t="s">
        <v>3</v>
      </c>
      <c r="D29" s="62">
        <f aca="true" t="shared" si="1" ref="D29:L29">SUM(D10:D28)</f>
        <v>14687483</v>
      </c>
      <c r="E29" s="63">
        <f t="shared" si="1"/>
        <v>2837000</v>
      </c>
      <c r="F29" s="62">
        <f t="shared" si="1"/>
        <v>8968500</v>
      </c>
      <c r="G29" s="63">
        <f t="shared" si="1"/>
        <v>1121150</v>
      </c>
      <c r="H29" s="62">
        <f t="shared" si="1"/>
        <v>930000</v>
      </c>
      <c r="I29" s="63">
        <f t="shared" si="1"/>
        <v>13400</v>
      </c>
      <c r="J29" s="62">
        <f t="shared" si="1"/>
        <v>59000</v>
      </c>
      <c r="K29" s="63">
        <f t="shared" si="1"/>
        <v>32000</v>
      </c>
      <c r="L29" s="62">
        <f t="shared" si="1"/>
        <v>726433</v>
      </c>
    </row>
    <row r="30" spans="1:12" ht="12.75">
      <c r="A30" s="13"/>
      <c r="B30" s="13"/>
      <c r="C30" s="3"/>
      <c r="D30" s="59"/>
      <c r="E30" s="61"/>
      <c r="F30" s="59"/>
      <c r="G30" s="61"/>
      <c r="H30" s="59"/>
      <c r="I30" s="61"/>
      <c r="J30" s="59"/>
      <c r="K30" s="61"/>
      <c r="L30" s="59"/>
    </row>
    <row r="31" spans="1:12" ht="12.75">
      <c r="A31" s="13">
        <v>3240</v>
      </c>
      <c r="B31" s="13">
        <v>3240</v>
      </c>
      <c r="C31" s="3" t="s">
        <v>50</v>
      </c>
      <c r="D31" s="59">
        <f aca="true" t="shared" si="2" ref="D31:D37">SUM(E31:L31)</f>
        <v>878667</v>
      </c>
      <c r="E31" s="61">
        <f>'HS'!G31</f>
        <v>475000</v>
      </c>
      <c r="F31" s="59">
        <f>Fotball!G31</f>
        <v>259667</v>
      </c>
      <c r="G31" s="61">
        <f>Håndball!G31</f>
        <v>65000</v>
      </c>
      <c r="H31" s="59">
        <f>Bandy!G31</f>
        <v>0</v>
      </c>
      <c r="I31" s="61">
        <f>Hopp!G31</f>
        <v>52000</v>
      </c>
      <c r="J31" s="59">
        <f>Softball!G31</f>
        <v>7000</v>
      </c>
      <c r="K31" s="61">
        <f>Alpint!G31</f>
        <v>0</v>
      </c>
      <c r="L31" s="59">
        <f>Langrenn!G31</f>
        <v>20000</v>
      </c>
    </row>
    <row r="32" spans="1:12" ht="12.75">
      <c r="A32" s="13">
        <v>3441</v>
      </c>
      <c r="B32" s="13">
        <v>3441</v>
      </c>
      <c r="C32" s="3" t="s">
        <v>51</v>
      </c>
      <c r="D32" s="59">
        <f t="shared" si="2"/>
        <v>678284</v>
      </c>
      <c r="E32" s="61">
        <f>'HS'!G32</f>
        <v>180000</v>
      </c>
      <c r="F32" s="59">
        <f>Fotball!G32</f>
        <v>350000</v>
      </c>
      <c r="G32" s="61">
        <f>Håndball!G32</f>
        <v>67684</v>
      </c>
      <c r="H32" s="59">
        <f>Bandy!G32</f>
        <v>54000</v>
      </c>
      <c r="I32" s="61">
        <f>Hopp!G32</f>
        <v>2600</v>
      </c>
      <c r="J32" s="59">
        <f>Softball!G32</f>
        <v>0</v>
      </c>
      <c r="K32" s="61">
        <f>Alpint!G32</f>
        <v>0</v>
      </c>
      <c r="L32" s="59">
        <f>Langrenn!G32</f>
        <v>24000</v>
      </c>
    </row>
    <row r="33" spans="1:12" ht="12.75">
      <c r="A33" s="13">
        <v>3461</v>
      </c>
      <c r="B33" s="13">
        <v>3461</v>
      </c>
      <c r="C33" s="3" t="s">
        <v>52</v>
      </c>
      <c r="D33" s="59">
        <f t="shared" si="2"/>
        <v>1088300</v>
      </c>
      <c r="E33" s="61">
        <f>'HS'!G33</f>
        <v>365000</v>
      </c>
      <c r="F33" s="59">
        <f>Fotball!G33</f>
        <v>430000</v>
      </c>
      <c r="G33" s="61">
        <f>Håndball!G33</f>
        <v>100000</v>
      </c>
      <c r="H33" s="59">
        <f>Bandy!G33</f>
        <v>50000</v>
      </c>
      <c r="I33" s="61">
        <f>Hopp!G33</f>
        <v>13300</v>
      </c>
      <c r="J33" s="59">
        <f>Softball!G33</f>
        <v>17000</v>
      </c>
      <c r="K33" s="61">
        <f>Alpint!G33</f>
        <v>18000</v>
      </c>
      <c r="L33" s="59">
        <f>Langrenn!G33</f>
        <v>95000</v>
      </c>
    </row>
    <row r="34" spans="1:12" ht="12.75">
      <c r="A34" s="13">
        <v>3630</v>
      </c>
      <c r="B34" s="13">
        <v>3630</v>
      </c>
      <c r="C34" s="3" t="s">
        <v>53</v>
      </c>
      <c r="D34" s="59">
        <f t="shared" si="2"/>
        <v>0</v>
      </c>
      <c r="E34" s="61">
        <f>'HS'!G34</f>
        <v>0</v>
      </c>
      <c r="F34" s="59">
        <f>Fotball!G34</f>
        <v>0</v>
      </c>
      <c r="G34" s="61">
        <f>Håndball!G34</f>
        <v>0</v>
      </c>
      <c r="H34" s="59">
        <f>Bandy!G34</f>
        <v>0</v>
      </c>
      <c r="I34" s="61">
        <f>Hopp!G34</f>
        <v>0</v>
      </c>
      <c r="J34" s="59">
        <f>Softball!G34</f>
        <v>0</v>
      </c>
      <c r="K34" s="61">
        <f>Alpint!G34</f>
        <v>0</v>
      </c>
      <c r="L34" s="59">
        <f>Langrenn!G34</f>
        <v>0</v>
      </c>
    </row>
    <row r="35" spans="1:12" ht="12.75">
      <c r="A35" s="13">
        <v>3800</v>
      </c>
      <c r="B35" s="13">
        <v>3800</v>
      </c>
      <c r="C35" s="3" t="s">
        <v>126</v>
      </c>
      <c r="D35" s="59">
        <f t="shared" si="2"/>
        <v>1025000</v>
      </c>
      <c r="E35" s="61">
        <f>'HS'!G35</f>
        <v>0</v>
      </c>
      <c r="F35" s="59">
        <f>Fotball!G35</f>
        <v>1000000</v>
      </c>
      <c r="G35" s="61">
        <f>Håndball!G35</f>
        <v>0</v>
      </c>
      <c r="H35" s="59">
        <f>Bandy!G35</f>
        <v>25000</v>
      </c>
      <c r="I35" s="61">
        <f>Hopp!G35</f>
        <v>0</v>
      </c>
      <c r="J35" s="59">
        <f>Softball!G35</f>
        <v>0</v>
      </c>
      <c r="K35" s="61">
        <f>Alpint!G35</f>
        <v>0</v>
      </c>
      <c r="L35" s="59">
        <f>Langrenn!G35</f>
        <v>0</v>
      </c>
    </row>
    <row r="36" spans="1:12" ht="12.75">
      <c r="A36" s="13">
        <v>3990</v>
      </c>
      <c r="B36" s="13">
        <v>3990</v>
      </c>
      <c r="C36" s="3" t="s">
        <v>54</v>
      </c>
      <c r="D36" s="59">
        <f t="shared" si="2"/>
        <v>85000</v>
      </c>
      <c r="E36" s="61">
        <f>'HS'!G36</f>
        <v>40000</v>
      </c>
      <c r="F36" s="59">
        <f>Fotball!G36</f>
        <v>45000</v>
      </c>
      <c r="G36" s="61">
        <f>Håndball!G36</f>
        <v>0</v>
      </c>
      <c r="H36" s="59">
        <f>Bandy!G36</f>
        <v>0</v>
      </c>
      <c r="I36" s="61">
        <f>Hopp!G36</f>
        <v>0</v>
      </c>
      <c r="J36" s="59">
        <f>Softball!G36</f>
        <v>0</v>
      </c>
      <c r="K36" s="61">
        <f>Alpint!G36</f>
        <v>0</v>
      </c>
      <c r="L36" s="59">
        <f>Langrenn!G36</f>
        <v>0</v>
      </c>
    </row>
    <row r="37" spans="1:12" ht="12.75">
      <c r="A37" s="13">
        <v>3995</v>
      </c>
      <c r="B37" s="13">
        <v>3995</v>
      </c>
      <c r="C37" s="3" t="s">
        <v>21</v>
      </c>
      <c r="D37" s="59">
        <f t="shared" si="2"/>
        <v>0</v>
      </c>
      <c r="E37" s="61">
        <f>'HS'!G37</f>
        <v>0</v>
      </c>
      <c r="F37" s="59">
        <f>Fotball!G37</f>
        <v>0</v>
      </c>
      <c r="G37" s="61">
        <f>Håndball!G37</f>
        <v>0</v>
      </c>
      <c r="H37" s="59">
        <f>Bandy!G37</f>
        <v>0</v>
      </c>
      <c r="I37" s="61">
        <f>Hopp!G37</f>
        <v>0</v>
      </c>
      <c r="J37" s="59">
        <f>Softball!G37</f>
        <v>0</v>
      </c>
      <c r="K37" s="61">
        <f>Alpint!G37</f>
        <v>0</v>
      </c>
      <c r="L37" s="59">
        <f>Langrenn!G37</f>
        <v>0</v>
      </c>
    </row>
    <row r="38" spans="1:12" ht="12.75">
      <c r="A38" s="13"/>
      <c r="B38" s="13"/>
      <c r="C38" s="6" t="s">
        <v>9</v>
      </c>
      <c r="D38" s="62">
        <f aca="true" t="shared" si="3" ref="D38:L38">SUM(D31:D37)</f>
        <v>3755251</v>
      </c>
      <c r="E38" s="63">
        <f t="shared" si="3"/>
        <v>1060000</v>
      </c>
      <c r="F38" s="62">
        <f t="shared" si="3"/>
        <v>2084667</v>
      </c>
      <c r="G38" s="63">
        <f t="shared" si="3"/>
        <v>232684</v>
      </c>
      <c r="H38" s="62">
        <f t="shared" si="3"/>
        <v>129000</v>
      </c>
      <c r="I38" s="63">
        <f t="shared" si="3"/>
        <v>67900</v>
      </c>
      <c r="J38" s="62">
        <f t="shared" si="3"/>
        <v>24000</v>
      </c>
      <c r="K38" s="63">
        <f t="shared" si="3"/>
        <v>18000</v>
      </c>
      <c r="L38" s="62">
        <f t="shared" si="3"/>
        <v>139000</v>
      </c>
    </row>
    <row r="39" spans="1:12" ht="12.75">
      <c r="A39" s="11"/>
      <c r="B39" s="11"/>
      <c r="C39" s="6" t="s">
        <v>1</v>
      </c>
      <c r="D39" s="62">
        <f aca="true" t="shared" si="4" ref="D39:L39">SUM(D29,D38)</f>
        <v>18442734</v>
      </c>
      <c r="E39" s="63">
        <f t="shared" si="4"/>
        <v>3897000</v>
      </c>
      <c r="F39" s="62">
        <f t="shared" si="4"/>
        <v>11053167</v>
      </c>
      <c r="G39" s="63">
        <f t="shared" si="4"/>
        <v>1353834</v>
      </c>
      <c r="H39" s="62">
        <f t="shared" si="4"/>
        <v>1059000</v>
      </c>
      <c r="I39" s="63">
        <f t="shared" si="4"/>
        <v>81300</v>
      </c>
      <c r="J39" s="62">
        <f t="shared" si="4"/>
        <v>83000</v>
      </c>
      <c r="K39" s="63">
        <f t="shared" si="4"/>
        <v>50000</v>
      </c>
      <c r="L39" s="62">
        <f t="shared" si="4"/>
        <v>865433</v>
      </c>
    </row>
    <row r="40" spans="1:12" ht="12.75">
      <c r="A40" s="13"/>
      <c r="B40" s="13"/>
      <c r="C40" s="3"/>
      <c r="D40" s="59"/>
      <c r="E40" s="61"/>
      <c r="F40" s="59"/>
      <c r="G40" s="61"/>
      <c r="H40" s="59"/>
      <c r="I40" s="61"/>
      <c r="J40" s="59"/>
      <c r="K40" s="61"/>
      <c r="L40" s="59"/>
    </row>
    <row r="41" spans="1:12" ht="12.75">
      <c r="A41" s="13">
        <v>4220</v>
      </c>
      <c r="B41" s="13">
        <v>4220</v>
      </c>
      <c r="C41" s="3" t="s">
        <v>55</v>
      </c>
      <c r="D41" s="59">
        <f aca="true" t="shared" si="5" ref="D41:D56">SUM(E41:L41)</f>
        <v>749496</v>
      </c>
      <c r="E41" s="61">
        <f>'HS'!G41</f>
        <v>0</v>
      </c>
      <c r="F41" s="59">
        <f>Fotball!G41</f>
        <v>355300</v>
      </c>
      <c r="G41" s="61">
        <f>Håndball!G41</f>
        <v>243196</v>
      </c>
      <c r="H41" s="59">
        <f>Bandy!G41</f>
        <v>140000</v>
      </c>
      <c r="I41" s="61">
        <f>Hopp!G41</f>
        <v>0</v>
      </c>
      <c r="J41" s="59">
        <f>Softball!G41</f>
        <v>7000</v>
      </c>
      <c r="K41" s="61">
        <f>Alpint!G41</f>
        <v>0</v>
      </c>
      <c r="L41" s="59">
        <f>Langrenn!G41</f>
        <v>4000</v>
      </c>
    </row>
    <row r="42" spans="1:12" ht="12.75">
      <c r="A42" s="13">
        <v>4221</v>
      </c>
      <c r="B42" s="13">
        <v>4221</v>
      </c>
      <c r="C42" s="3" t="s">
        <v>22</v>
      </c>
      <c r="D42" s="59">
        <f t="shared" si="5"/>
        <v>70000</v>
      </c>
      <c r="E42" s="61">
        <f>'HS'!G42</f>
        <v>0</v>
      </c>
      <c r="F42" s="59">
        <f>Fotball!G42</f>
        <v>60000</v>
      </c>
      <c r="G42" s="61">
        <f>Håndball!G42</f>
        <v>10000</v>
      </c>
      <c r="H42" s="59">
        <f>Bandy!G42</f>
        <v>0</v>
      </c>
      <c r="I42" s="61">
        <f>Hopp!G42</f>
        <v>0</v>
      </c>
      <c r="J42" s="59">
        <f>Softball!G42</f>
        <v>0</v>
      </c>
      <c r="K42" s="61">
        <f>Alpint!G42</f>
        <v>0</v>
      </c>
      <c r="L42" s="59">
        <f>Langrenn!G42</f>
        <v>0</v>
      </c>
    </row>
    <row r="43" spans="1:12" ht="12.75">
      <c r="A43" s="13">
        <v>4222</v>
      </c>
      <c r="B43" s="13">
        <v>4222</v>
      </c>
      <c r="C43" s="3" t="s">
        <v>128</v>
      </c>
      <c r="D43" s="59">
        <f t="shared" si="5"/>
        <v>0</v>
      </c>
      <c r="E43" s="61">
        <f>'HS'!G43</f>
        <v>0</v>
      </c>
      <c r="F43" s="59">
        <f>Fotball!G43</f>
        <v>0</v>
      </c>
      <c r="G43" s="61">
        <f>Håndball!G43</f>
        <v>0</v>
      </c>
      <c r="H43" s="59">
        <f>Bandy!G43</f>
        <v>0</v>
      </c>
      <c r="I43" s="61">
        <f>Hopp!G43</f>
        <v>0</v>
      </c>
      <c r="J43" s="59">
        <f>Softball!G43</f>
        <v>0</v>
      </c>
      <c r="K43" s="61">
        <f>Alpint!G43</f>
        <v>0</v>
      </c>
      <c r="L43" s="59">
        <f>Langrenn!G43</f>
        <v>0</v>
      </c>
    </row>
    <row r="44" spans="1:12" ht="12.75">
      <c r="A44" s="13">
        <v>4225</v>
      </c>
      <c r="B44" s="13">
        <v>4225</v>
      </c>
      <c r="C44" s="3" t="s">
        <v>56</v>
      </c>
      <c r="D44" s="59">
        <f t="shared" si="5"/>
        <v>921700</v>
      </c>
      <c r="E44" s="61">
        <f>'HS'!G44</f>
        <v>0</v>
      </c>
      <c r="F44" s="59">
        <f>Fotball!G44</f>
        <v>717500</v>
      </c>
      <c r="G44" s="61">
        <f>Håndball!G44</f>
        <v>43000</v>
      </c>
      <c r="H44" s="59">
        <f>Bandy!G44</f>
        <v>30000</v>
      </c>
      <c r="I44" s="61">
        <f>Hopp!G44</f>
        <v>1200</v>
      </c>
      <c r="J44" s="59">
        <f>Softball!G44</f>
        <v>0</v>
      </c>
      <c r="K44" s="61">
        <f>Alpint!G44</f>
        <v>0</v>
      </c>
      <c r="L44" s="59">
        <f>Langrenn!G44</f>
        <v>130000</v>
      </c>
    </row>
    <row r="45" spans="1:12" ht="12.75">
      <c r="A45" s="13">
        <v>4228</v>
      </c>
      <c r="B45" s="13">
        <v>4228</v>
      </c>
      <c r="C45" s="3" t="s">
        <v>57</v>
      </c>
      <c r="D45" s="59">
        <f t="shared" si="5"/>
        <v>10000</v>
      </c>
      <c r="E45" s="61">
        <f>'HS'!G45</f>
        <v>5000</v>
      </c>
      <c r="F45" s="59">
        <f>Fotball!G45</f>
        <v>5000</v>
      </c>
      <c r="G45" s="61">
        <f>Håndball!G45</f>
        <v>0</v>
      </c>
      <c r="H45" s="59">
        <f>Bandy!G45</f>
        <v>0</v>
      </c>
      <c r="I45" s="61">
        <f>Hopp!G45</f>
        <v>0</v>
      </c>
      <c r="J45" s="59">
        <f>Softball!G45</f>
        <v>0</v>
      </c>
      <c r="K45" s="61">
        <f>Alpint!G45</f>
        <v>0</v>
      </c>
      <c r="L45" s="59">
        <f>Langrenn!G45</f>
        <v>0</v>
      </c>
    </row>
    <row r="46" spans="1:12" ht="12.75">
      <c r="A46" s="13">
        <v>4230</v>
      </c>
      <c r="B46" s="13">
        <v>4230</v>
      </c>
      <c r="C46" s="3" t="s">
        <v>58</v>
      </c>
      <c r="D46" s="59">
        <f t="shared" si="5"/>
        <v>374000</v>
      </c>
      <c r="E46" s="61">
        <f>'HS'!G46</f>
        <v>0</v>
      </c>
      <c r="F46" s="59">
        <f>Fotball!G46</f>
        <v>25000</v>
      </c>
      <c r="G46" s="61">
        <f>Håndball!G46</f>
        <v>84000</v>
      </c>
      <c r="H46" s="59">
        <f>Bandy!G46</f>
        <v>230000</v>
      </c>
      <c r="I46" s="61">
        <f>Hopp!G46</f>
        <v>0</v>
      </c>
      <c r="J46" s="59">
        <f>Softball!G46</f>
        <v>0</v>
      </c>
      <c r="K46" s="61">
        <f>Alpint!G46</f>
        <v>10000</v>
      </c>
      <c r="L46" s="59">
        <f>Langrenn!G46</f>
        <v>25000</v>
      </c>
    </row>
    <row r="47" spans="1:12" ht="12.75">
      <c r="A47" s="13">
        <v>4241</v>
      </c>
      <c r="B47" s="13">
        <v>4241</v>
      </c>
      <c r="C47" s="3" t="s">
        <v>60</v>
      </c>
      <c r="D47" s="59">
        <f t="shared" si="5"/>
        <v>928700</v>
      </c>
      <c r="E47" s="61">
        <f>'HS'!G47</f>
        <v>10000</v>
      </c>
      <c r="F47" s="59">
        <f>Fotball!G47</f>
        <v>660000</v>
      </c>
      <c r="G47" s="61">
        <f>Håndball!G47</f>
        <v>98700</v>
      </c>
      <c r="H47" s="59">
        <f>Bandy!G47</f>
        <v>80000</v>
      </c>
      <c r="I47" s="61">
        <f>Hopp!G47</f>
        <v>8000</v>
      </c>
      <c r="J47" s="59">
        <f>Softball!G47</f>
        <v>15000</v>
      </c>
      <c r="K47" s="61">
        <f>Alpint!G47</f>
        <v>2000</v>
      </c>
      <c r="L47" s="59">
        <f>Langrenn!G47</f>
        <v>55000</v>
      </c>
    </row>
    <row r="48" spans="1:12" ht="12.75">
      <c r="A48" s="13">
        <v>4247</v>
      </c>
      <c r="B48" s="13">
        <v>4247</v>
      </c>
      <c r="C48" s="3" t="s">
        <v>23</v>
      </c>
      <c r="D48" s="59">
        <f t="shared" si="5"/>
        <v>125000</v>
      </c>
      <c r="E48" s="61">
        <f>'HS'!G48</f>
        <v>0</v>
      </c>
      <c r="F48" s="59">
        <f>Fotball!G48</f>
        <v>125000</v>
      </c>
      <c r="G48" s="61">
        <f>Håndball!G48</f>
        <v>0</v>
      </c>
      <c r="H48" s="59">
        <f>Bandy!G48</f>
        <v>0</v>
      </c>
      <c r="I48" s="61">
        <f>Hopp!G48</f>
        <v>0</v>
      </c>
      <c r="J48" s="59">
        <f>Softball!G48</f>
        <v>0</v>
      </c>
      <c r="K48" s="61">
        <f>Alpint!G48</f>
        <v>0</v>
      </c>
      <c r="L48" s="59">
        <f>Langrenn!G48</f>
        <v>0</v>
      </c>
    </row>
    <row r="49" spans="1:12" ht="12.75">
      <c r="A49" s="13">
        <v>4280</v>
      </c>
      <c r="B49" s="13">
        <v>4280</v>
      </c>
      <c r="C49" s="3" t="s">
        <v>62</v>
      </c>
      <c r="D49" s="59">
        <f t="shared" si="5"/>
        <v>546000</v>
      </c>
      <c r="E49" s="61">
        <f>'HS'!G49</f>
        <v>0</v>
      </c>
      <c r="F49" s="59">
        <f>Fotball!G49</f>
        <v>320000</v>
      </c>
      <c r="G49" s="61">
        <f>Håndball!G49</f>
        <v>186000</v>
      </c>
      <c r="H49" s="59">
        <f>Bandy!G49</f>
        <v>40000</v>
      </c>
      <c r="I49" s="61">
        <f>Hopp!G49</f>
        <v>0</v>
      </c>
      <c r="J49" s="59">
        <f>Softball!G49</f>
        <v>0</v>
      </c>
      <c r="K49" s="61">
        <f>Alpint!G49</f>
        <v>0</v>
      </c>
      <c r="L49" s="59">
        <f>Langrenn!G49</f>
        <v>0</v>
      </c>
    </row>
    <row r="50" spans="1:12" ht="12.75">
      <c r="A50" s="13">
        <v>4300</v>
      </c>
      <c r="B50" s="13">
        <v>4300</v>
      </c>
      <c r="C50" s="3" t="s">
        <v>63</v>
      </c>
      <c r="D50" s="59">
        <f t="shared" si="5"/>
        <v>706450</v>
      </c>
      <c r="E50" s="61">
        <f>'HS'!G50</f>
        <v>550000</v>
      </c>
      <c r="F50" s="59">
        <f>Fotball!G50</f>
        <v>0</v>
      </c>
      <c r="G50" s="61">
        <f>Håndball!G50</f>
        <v>0</v>
      </c>
      <c r="H50" s="59">
        <f>Bandy!G50</f>
        <v>174000</v>
      </c>
      <c r="I50" s="61">
        <f>Hopp!G50</f>
        <v>0</v>
      </c>
      <c r="J50" s="59">
        <f>Softball!G50</f>
        <v>-17550</v>
      </c>
      <c r="K50" s="61">
        <f>Alpint!G50</f>
        <v>0</v>
      </c>
      <c r="L50" s="59">
        <f>Langrenn!G50</f>
        <v>0</v>
      </c>
    </row>
    <row r="51" spans="1:12" ht="12.75">
      <c r="A51" s="13">
        <v>4331</v>
      </c>
      <c r="B51" s="13">
        <v>4331</v>
      </c>
      <c r="C51" s="3" t="s">
        <v>64</v>
      </c>
      <c r="D51" s="59">
        <f t="shared" si="5"/>
        <v>40000</v>
      </c>
      <c r="E51" s="61">
        <f>'HS'!G51</f>
        <v>0</v>
      </c>
      <c r="F51" s="59">
        <f>Fotball!G51</f>
        <v>0</v>
      </c>
      <c r="G51" s="61">
        <f>Håndball!G51</f>
        <v>40000</v>
      </c>
      <c r="H51" s="59">
        <f>Bandy!G51</f>
        <v>0</v>
      </c>
      <c r="I51" s="61">
        <f>Hopp!G51</f>
        <v>0</v>
      </c>
      <c r="J51" s="59">
        <f>Softball!G51</f>
        <v>0</v>
      </c>
      <c r="K51" s="61">
        <f>Alpint!G51</f>
        <v>0</v>
      </c>
      <c r="L51" s="59">
        <f>Langrenn!G51</f>
        <v>0</v>
      </c>
    </row>
    <row r="52" spans="1:12" ht="12.75">
      <c r="A52" s="13">
        <v>4500</v>
      </c>
      <c r="B52" s="13">
        <v>4500</v>
      </c>
      <c r="C52" s="3" t="s">
        <v>65</v>
      </c>
      <c r="D52" s="59">
        <f t="shared" si="5"/>
        <v>0</v>
      </c>
      <c r="E52" s="61">
        <f>'HS'!G52</f>
        <v>0</v>
      </c>
      <c r="F52" s="59">
        <f>Fotball!G52</f>
        <v>0</v>
      </c>
      <c r="G52" s="61">
        <f>Håndball!G52</f>
        <v>0</v>
      </c>
      <c r="H52" s="59">
        <f>Bandy!G52</f>
        <v>0</v>
      </c>
      <c r="I52" s="61">
        <f>Hopp!G52</f>
        <v>0</v>
      </c>
      <c r="J52" s="59">
        <f>Softball!G52</f>
        <v>0</v>
      </c>
      <c r="K52" s="61">
        <f>Alpint!G52</f>
        <v>0</v>
      </c>
      <c r="L52" s="59">
        <f>Langrenn!G52</f>
        <v>0</v>
      </c>
    </row>
    <row r="53" spans="1:12" ht="12.75">
      <c r="A53" s="13">
        <v>4800</v>
      </c>
      <c r="B53" s="13">
        <v>4800</v>
      </c>
      <c r="C53" s="3" t="s">
        <v>127</v>
      </c>
      <c r="D53" s="59">
        <f t="shared" si="5"/>
        <v>1025000</v>
      </c>
      <c r="E53" s="61">
        <f>'HS'!G53</f>
        <v>0</v>
      </c>
      <c r="F53" s="59">
        <f>Fotball!G53</f>
        <v>1000000</v>
      </c>
      <c r="G53" s="61">
        <f>Håndball!G53</f>
        <v>0</v>
      </c>
      <c r="H53" s="59">
        <f>Bandy!G53</f>
        <v>25000</v>
      </c>
      <c r="I53" s="61">
        <f>Hopp!G53</f>
        <v>0</v>
      </c>
      <c r="J53" s="59">
        <f>Softball!G53</f>
        <v>0</v>
      </c>
      <c r="K53" s="61">
        <f>Alpint!G53</f>
        <v>0</v>
      </c>
      <c r="L53" s="59">
        <f>Langrenn!G53</f>
        <v>0</v>
      </c>
    </row>
    <row r="54" spans="1:12" ht="12.75">
      <c r="A54" s="13">
        <v>4990</v>
      </c>
      <c r="B54" s="13">
        <v>4990</v>
      </c>
      <c r="C54" s="3" t="s">
        <v>66</v>
      </c>
      <c r="D54" s="59">
        <f t="shared" si="5"/>
        <v>30000</v>
      </c>
      <c r="E54" s="61">
        <f>'HS'!G54</f>
        <v>30000</v>
      </c>
      <c r="F54" s="59">
        <f>Fotball!G54</f>
        <v>0</v>
      </c>
      <c r="G54" s="61">
        <f>Håndball!G54</f>
        <v>0</v>
      </c>
      <c r="H54" s="59">
        <f>Bandy!G54</f>
        <v>0</v>
      </c>
      <c r="I54" s="61">
        <f>Hopp!G54</f>
        <v>0</v>
      </c>
      <c r="J54" s="59">
        <f>Softball!G54</f>
        <v>0</v>
      </c>
      <c r="K54" s="61">
        <f>Alpint!G54</f>
        <v>0</v>
      </c>
      <c r="L54" s="59">
        <f>Langrenn!G54</f>
        <v>0</v>
      </c>
    </row>
    <row r="55" spans="1:12" ht="12.75">
      <c r="A55" s="13">
        <v>6550</v>
      </c>
      <c r="B55" s="13">
        <v>6550</v>
      </c>
      <c r="C55" s="3" t="s">
        <v>84</v>
      </c>
      <c r="D55" s="59">
        <f t="shared" si="5"/>
        <v>558250</v>
      </c>
      <c r="E55" s="61">
        <f>'HS'!G55</f>
        <v>30000</v>
      </c>
      <c r="F55" s="59">
        <f>Fotball!G55</f>
        <v>310000</v>
      </c>
      <c r="G55" s="61">
        <f>Håndball!G55</f>
        <v>78000</v>
      </c>
      <c r="H55" s="59">
        <f>Bandy!G55</f>
        <v>70000</v>
      </c>
      <c r="I55" s="61">
        <f>Hopp!G55</f>
        <v>12750</v>
      </c>
      <c r="J55" s="59">
        <f>Softball!G55</f>
        <v>12500</v>
      </c>
      <c r="K55" s="61">
        <f>Alpint!G55</f>
        <v>15000</v>
      </c>
      <c r="L55" s="59">
        <f>Langrenn!G55</f>
        <v>30000</v>
      </c>
    </row>
    <row r="56" spans="1:12" ht="12.75">
      <c r="A56" s="13">
        <v>6555</v>
      </c>
      <c r="B56" s="13">
        <v>6555</v>
      </c>
      <c r="C56" s="3" t="s">
        <v>85</v>
      </c>
      <c r="D56" s="59">
        <f t="shared" si="5"/>
        <v>282000</v>
      </c>
      <c r="E56" s="61">
        <f>'HS'!G56</f>
        <v>0</v>
      </c>
      <c r="F56" s="59">
        <f>Fotball!G56</f>
        <v>200000</v>
      </c>
      <c r="G56" s="61">
        <f>Håndball!G56</f>
        <v>42000</v>
      </c>
      <c r="H56" s="59">
        <f>Bandy!G56</f>
        <v>10000</v>
      </c>
      <c r="I56" s="61">
        <f>Hopp!G56</f>
        <v>0</v>
      </c>
      <c r="J56" s="59">
        <f>Softball!G56</f>
        <v>30000</v>
      </c>
      <c r="K56" s="61">
        <f>Alpint!G56</f>
        <v>0</v>
      </c>
      <c r="L56" s="59">
        <f>Langrenn!G56</f>
        <v>0</v>
      </c>
    </row>
    <row r="57" spans="1:12" ht="12.75">
      <c r="A57" s="11"/>
      <c r="B57" s="11"/>
      <c r="C57" s="6" t="s">
        <v>4</v>
      </c>
      <c r="D57" s="62">
        <f aca="true" t="shared" si="6" ref="D57:L57">SUM(D41:D56)</f>
        <v>6366596</v>
      </c>
      <c r="E57" s="63">
        <f t="shared" si="6"/>
        <v>625000</v>
      </c>
      <c r="F57" s="62">
        <f t="shared" si="6"/>
        <v>3777800</v>
      </c>
      <c r="G57" s="63">
        <f t="shared" si="6"/>
        <v>824896</v>
      </c>
      <c r="H57" s="62">
        <f t="shared" si="6"/>
        <v>799000</v>
      </c>
      <c r="I57" s="63">
        <f t="shared" si="6"/>
        <v>21950</v>
      </c>
      <c r="J57" s="62">
        <f t="shared" si="6"/>
        <v>46950</v>
      </c>
      <c r="K57" s="63">
        <f t="shared" si="6"/>
        <v>27000</v>
      </c>
      <c r="L57" s="62">
        <f t="shared" si="6"/>
        <v>244000</v>
      </c>
    </row>
    <row r="58" spans="1:12" ht="12.75">
      <c r="A58" s="13"/>
      <c r="B58" s="13"/>
      <c r="C58" s="3"/>
      <c r="D58" s="59"/>
      <c r="E58" s="61"/>
      <c r="F58" s="59"/>
      <c r="G58" s="61"/>
      <c r="H58" s="59"/>
      <c r="I58" s="61"/>
      <c r="J58" s="59"/>
      <c r="K58" s="61"/>
      <c r="L58" s="59"/>
    </row>
    <row r="59" spans="1:12" ht="12.75">
      <c r="A59" s="13">
        <v>4240</v>
      </c>
      <c r="B59" s="13">
        <v>4240</v>
      </c>
      <c r="C59" s="3" t="s">
        <v>59</v>
      </c>
      <c r="D59" s="59">
        <f aca="true" t="shared" si="7" ref="D59:D81">SUM(E59:L59)</f>
        <v>18000</v>
      </c>
      <c r="E59" s="61">
        <f>'HS'!G59</f>
        <v>0</v>
      </c>
      <c r="F59" s="59">
        <f>Fotball!G59</f>
        <v>0</v>
      </c>
      <c r="G59" s="61">
        <f>Håndball!G59</f>
        <v>10000</v>
      </c>
      <c r="H59" s="59">
        <f>Bandy!G59</f>
        <v>0</v>
      </c>
      <c r="I59" s="61">
        <f>Hopp!G59</f>
        <v>0</v>
      </c>
      <c r="J59" s="59">
        <f>Softball!G59</f>
        <v>0</v>
      </c>
      <c r="K59" s="61">
        <f>Alpint!G59</f>
        <v>3000</v>
      </c>
      <c r="L59" s="59">
        <f>Langrenn!G59</f>
        <v>5000</v>
      </c>
    </row>
    <row r="60" spans="1:12" ht="12.75">
      <c r="A60" s="13">
        <v>4250</v>
      </c>
      <c r="B60" s="13">
        <v>4250</v>
      </c>
      <c r="C60" s="3" t="s">
        <v>61</v>
      </c>
      <c r="D60" s="59">
        <f t="shared" si="7"/>
        <v>0</v>
      </c>
      <c r="E60" s="61">
        <f>'HS'!G60</f>
        <v>0</v>
      </c>
      <c r="F60" s="59">
        <f>Fotball!G60</f>
        <v>0</v>
      </c>
      <c r="G60" s="61">
        <f>Håndball!G60</f>
        <v>0</v>
      </c>
      <c r="H60" s="59">
        <f>Bandy!G60</f>
        <v>0</v>
      </c>
      <c r="I60" s="61">
        <f>Hopp!G60</f>
        <v>0</v>
      </c>
      <c r="J60" s="59">
        <f>Softball!G60</f>
        <v>0</v>
      </c>
      <c r="K60" s="61">
        <f>Alpint!G60</f>
        <v>0</v>
      </c>
      <c r="L60" s="59">
        <f>Langrenn!G60</f>
        <v>0</v>
      </c>
    </row>
    <row r="61" spans="1:12" ht="12.75">
      <c r="A61" s="13">
        <v>5000</v>
      </c>
      <c r="B61" s="13">
        <v>5000</v>
      </c>
      <c r="C61" s="3" t="s">
        <v>67</v>
      </c>
      <c r="D61" s="59">
        <f t="shared" si="7"/>
        <v>1693800</v>
      </c>
      <c r="E61" s="61">
        <f>'HS'!G61</f>
        <v>1600000</v>
      </c>
      <c r="F61" s="59">
        <f>Fotball!G61</f>
        <v>0</v>
      </c>
      <c r="G61" s="61">
        <f>Håndball!G61</f>
        <v>0</v>
      </c>
      <c r="H61" s="59">
        <f>Bandy!G61</f>
        <v>0</v>
      </c>
      <c r="I61" s="61">
        <f>Hopp!G61</f>
        <v>0</v>
      </c>
      <c r="J61" s="59">
        <f>Softball!G61</f>
        <v>0</v>
      </c>
      <c r="K61" s="61">
        <f>Alpint!G61</f>
        <v>0</v>
      </c>
      <c r="L61" s="59">
        <f>Langrenn!G61</f>
        <v>93800</v>
      </c>
    </row>
    <row r="62" spans="1:12" ht="12.75">
      <c r="A62" s="13">
        <v>5006</v>
      </c>
      <c r="B62" s="13">
        <v>5006</v>
      </c>
      <c r="C62" s="3" t="s">
        <v>122</v>
      </c>
      <c r="D62" s="59">
        <f t="shared" si="7"/>
        <v>0</v>
      </c>
      <c r="E62" s="61">
        <f>'HS'!G62</f>
        <v>0</v>
      </c>
      <c r="F62" s="59">
        <f>Fotball!G62</f>
        <v>0</v>
      </c>
      <c r="G62" s="61">
        <f>Håndball!G62</f>
        <v>0</v>
      </c>
      <c r="H62" s="59">
        <f>Bandy!G62</f>
        <v>0</v>
      </c>
      <c r="I62" s="61">
        <f>Hopp!G62</f>
        <v>0</v>
      </c>
      <c r="J62" s="59">
        <f>Softball!G62</f>
        <v>0</v>
      </c>
      <c r="K62" s="61">
        <f>Alpint!G62</f>
        <v>0</v>
      </c>
      <c r="L62" s="59">
        <f>Langrenn!G62</f>
        <v>0</v>
      </c>
    </row>
    <row r="63" spans="1:12" ht="12.75">
      <c r="A63" s="13">
        <v>5007</v>
      </c>
      <c r="B63" s="13">
        <v>5007</v>
      </c>
      <c r="C63" s="3" t="s">
        <v>29</v>
      </c>
      <c r="D63" s="59">
        <f t="shared" si="7"/>
        <v>4271500</v>
      </c>
      <c r="E63" s="61">
        <f>'HS'!G63</f>
        <v>0</v>
      </c>
      <c r="F63" s="59">
        <f>Fotball!G63</f>
        <v>4271500</v>
      </c>
      <c r="G63" s="61">
        <f>Håndball!G63</f>
        <v>0</v>
      </c>
      <c r="H63" s="59">
        <f>Bandy!G63</f>
        <v>0</v>
      </c>
      <c r="I63" s="61">
        <f>Hopp!G63</f>
        <v>0</v>
      </c>
      <c r="J63" s="59">
        <f>Softball!G63</f>
        <v>0</v>
      </c>
      <c r="K63" s="61">
        <f>Alpint!G63</f>
        <v>0</v>
      </c>
      <c r="L63" s="59">
        <f>Langrenn!G63</f>
        <v>0</v>
      </c>
    </row>
    <row r="64" spans="1:12" ht="12.75">
      <c r="A64" s="13">
        <v>5010</v>
      </c>
      <c r="B64" s="13">
        <v>5010</v>
      </c>
      <c r="C64" s="3" t="s">
        <v>68</v>
      </c>
      <c r="D64" s="59">
        <f t="shared" si="7"/>
        <v>10000</v>
      </c>
      <c r="E64" s="61">
        <f>'HS'!G64</f>
        <v>0</v>
      </c>
      <c r="F64" s="59">
        <f>Fotball!G64</f>
        <v>0</v>
      </c>
      <c r="G64" s="61">
        <f>Håndball!G64</f>
        <v>0</v>
      </c>
      <c r="H64" s="59">
        <f>Bandy!G64</f>
        <v>0</v>
      </c>
      <c r="I64" s="61">
        <f>Hopp!G64</f>
        <v>0</v>
      </c>
      <c r="J64" s="59">
        <f>Softball!G64</f>
        <v>10000</v>
      </c>
      <c r="K64" s="61">
        <f>Alpint!G64</f>
        <v>0</v>
      </c>
      <c r="L64" s="59">
        <f>Langrenn!G64</f>
        <v>0</v>
      </c>
    </row>
    <row r="65" spans="1:12" ht="12.75">
      <c r="A65" s="13">
        <v>5040</v>
      </c>
      <c r="B65" s="13">
        <v>5040</v>
      </c>
      <c r="C65" s="3" t="s">
        <v>19</v>
      </c>
      <c r="D65" s="59">
        <f t="shared" si="7"/>
        <v>0</v>
      </c>
      <c r="E65" s="61">
        <f>'HS'!G65</f>
        <v>0</v>
      </c>
      <c r="F65" s="59">
        <f>Fotball!G65</f>
        <v>0</v>
      </c>
      <c r="G65" s="61">
        <f>Håndball!G65</f>
        <v>0</v>
      </c>
      <c r="H65" s="59">
        <f>Bandy!G65</f>
        <v>0</v>
      </c>
      <c r="I65" s="61">
        <f>Hopp!G65</f>
        <v>0</v>
      </c>
      <c r="J65" s="59">
        <f>Softball!G65</f>
        <v>0</v>
      </c>
      <c r="K65" s="61">
        <f>Alpint!G65</f>
        <v>0</v>
      </c>
      <c r="L65" s="59">
        <f>Langrenn!G65</f>
        <v>0</v>
      </c>
    </row>
    <row r="66" spans="1:12" ht="12.75">
      <c r="A66" s="13">
        <v>5090</v>
      </c>
      <c r="B66" s="13">
        <v>5090</v>
      </c>
      <c r="C66" s="3" t="s">
        <v>69</v>
      </c>
      <c r="D66" s="59">
        <f t="shared" si="7"/>
        <v>0</v>
      </c>
      <c r="E66" s="61">
        <f>'HS'!G66</f>
        <v>0</v>
      </c>
      <c r="F66" s="59">
        <f>Fotball!G66</f>
        <v>0</v>
      </c>
      <c r="G66" s="61">
        <f>Håndball!G66</f>
        <v>0</v>
      </c>
      <c r="H66" s="59">
        <f>Bandy!G66</f>
        <v>0</v>
      </c>
      <c r="I66" s="61">
        <f>Hopp!G66</f>
        <v>0</v>
      </c>
      <c r="J66" s="59">
        <f>Softball!G66</f>
        <v>0</v>
      </c>
      <c r="K66" s="61">
        <f>Alpint!G66</f>
        <v>0</v>
      </c>
      <c r="L66" s="59">
        <f>Langrenn!G66</f>
        <v>0</v>
      </c>
    </row>
    <row r="67" spans="1:12" ht="12.75">
      <c r="A67" s="13">
        <v>5100</v>
      </c>
      <c r="B67" s="13">
        <v>5100</v>
      </c>
      <c r="C67" s="3" t="s">
        <v>24</v>
      </c>
      <c r="D67" s="59">
        <f t="shared" si="7"/>
        <v>929100</v>
      </c>
      <c r="E67" s="61">
        <f>'HS'!G67</f>
        <v>0</v>
      </c>
      <c r="F67" s="59">
        <f>Fotball!G67</f>
        <v>0</v>
      </c>
      <c r="G67" s="61">
        <f>Håndball!G67</f>
        <v>344000</v>
      </c>
      <c r="H67" s="59">
        <f>Bandy!G67</f>
        <v>100000</v>
      </c>
      <c r="I67" s="61">
        <f>Hopp!G67</f>
        <v>21600</v>
      </c>
      <c r="J67" s="59">
        <f>Softball!G67</f>
        <v>0</v>
      </c>
      <c r="K67" s="61">
        <f>Alpint!G67</f>
        <v>15000</v>
      </c>
      <c r="L67" s="59">
        <f>Langrenn!G67</f>
        <v>448500</v>
      </c>
    </row>
    <row r="68" spans="1:12" ht="12.75">
      <c r="A68" s="13">
        <v>5180</v>
      </c>
      <c r="B68" s="13">
        <v>5180</v>
      </c>
      <c r="C68" s="3" t="s">
        <v>70</v>
      </c>
      <c r="D68" s="59">
        <f t="shared" si="7"/>
        <v>785072</v>
      </c>
      <c r="E68" s="61">
        <f>'HS'!G68</f>
        <v>190400</v>
      </c>
      <c r="F68" s="59">
        <f>Fotball!G68</f>
        <v>495780</v>
      </c>
      <c r="G68" s="61">
        <f>Håndball!G68</f>
        <v>41280</v>
      </c>
      <c r="H68" s="59">
        <f>Bandy!G68</f>
        <v>0</v>
      </c>
      <c r="I68" s="61">
        <f>Hopp!G68</f>
        <v>2592</v>
      </c>
      <c r="J68" s="59">
        <f>Softball!G68</f>
        <v>1200</v>
      </c>
      <c r="K68" s="61">
        <f>Alpint!G68</f>
        <v>0</v>
      </c>
      <c r="L68" s="59">
        <f>Langrenn!G68</f>
        <v>53820</v>
      </c>
    </row>
    <row r="69" spans="1:12" ht="12.75">
      <c r="A69" s="13">
        <v>5182</v>
      </c>
      <c r="B69" s="13">
        <v>5182</v>
      </c>
      <c r="C69" s="3" t="s">
        <v>71</v>
      </c>
      <c r="D69" s="59">
        <f t="shared" si="7"/>
        <v>96751</v>
      </c>
      <c r="E69" s="61">
        <f>'HS'!G69</f>
        <v>26846</v>
      </c>
      <c r="F69" s="59">
        <f>Fotball!G69</f>
        <v>69905</v>
      </c>
      <c r="G69" s="61">
        <f>Håndball!G69</f>
        <v>0</v>
      </c>
      <c r="H69" s="59">
        <f>Bandy!G69</f>
        <v>0</v>
      </c>
      <c r="I69" s="61">
        <f>Hopp!G69</f>
        <v>0</v>
      </c>
      <c r="J69" s="59">
        <f>Softball!G69</f>
        <v>0</v>
      </c>
      <c r="K69" s="61">
        <f>Alpint!G69</f>
        <v>0</v>
      </c>
      <c r="L69" s="59">
        <f>Langrenn!G69</f>
        <v>0</v>
      </c>
    </row>
    <row r="70" spans="1:12" ht="12.75">
      <c r="A70" s="13">
        <v>5210</v>
      </c>
      <c r="B70" s="13">
        <v>5210</v>
      </c>
      <c r="C70" s="3" t="s">
        <v>72</v>
      </c>
      <c r="D70" s="59">
        <f t="shared" si="7"/>
        <v>6000</v>
      </c>
      <c r="E70" s="61">
        <f>'HS'!G70</f>
        <v>6000</v>
      </c>
      <c r="F70" s="59">
        <f>Fotball!G70</f>
        <v>0</v>
      </c>
      <c r="G70" s="61">
        <f>Håndball!G70</f>
        <v>0</v>
      </c>
      <c r="H70" s="59">
        <f>Bandy!G70</f>
        <v>0</v>
      </c>
      <c r="I70" s="61">
        <f>Hopp!G70</f>
        <v>0</v>
      </c>
      <c r="J70" s="59">
        <f>Softball!G70</f>
        <v>0</v>
      </c>
      <c r="K70" s="61">
        <f>Alpint!G70</f>
        <v>0</v>
      </c>
      <c r="L70" s="59">
        <f>Langrenn!G70</f>
        <v>0</v>
      </c>
    </row>
    <row r="71" spans="1:12" ht="12.75">
      <c r="A71" s="13">
        <v>5230</v>
      </c>
      <c r="B71" s="13">
        <v>5230</v>
      </c>
      <c r="C71" s="3" t="s">
        <v>25</v>
      </c>
      <c r="D71" s="59">
        <f t="shared" si="7"/>
        <v>0</v>
      </c>
      <c r="E71" s="61">
        <f>'HS'!G71</f>
        <v>0</v>
      </c>
      <c r="F71" s="59">
        <f>Fotball!G71</f>
        <v>0</v>
      </c>
      <c r="G71" s="61">
        <f>Håndball!G71</f>
        <v>0</v>
      </c>
      <c r="H71" s="59">
        <f>Bandy!G71</f>
        <v>0</v>
      </c>
      <c r="I71" s="61">
        <f>Hopp!G71</f>
        <v>0</v>
      </c>
      <c r="J71" s="59">
        <f>Softball!G71</f>
        <v>0</v>
      </c>
      <c r="K71" s="61">
        <f>Alpint!G71</f>
        <v>0</v>
      </c>
      <c r="L71" s="59">
        <f>Langrenn!G71</f>
        <v>0</v>
      </c>
    </row>
    <row r="72" spans="1:12" ht="12.75">
      <c r="A72" s="13">
        <v>5231</v>
      </c>
      <c r="B72" s="13">
        <v>5231</v>
      </c>
      <c r="C72" s="3" t="s">
        <v>26</v>
      </c>
      <c r="D72" s="59">
        <f t="shared" si="7"/>
        <v>0</v>
      </c>
      <c r="E72" s="61">
        <f>'HS'!G72</f>
        <v>0</v>
      </c>
      <c r="F72" s="59">
        <f>Fotball!G72</f>
        <v>0</v>
      </c>
      <c r="G72" s="61">
        <f>Håndball!G72</f>
        <v>0</v>
      </c>
      <c r="H72" s="59">
        <f>Bandy!G72</f>
        <v>0</v>
      </c>
      <c r="I72" s="61">
        <f>Hopp!G72</f>
        <v>0</v>
      </c>
      <c r="J72" s="59">
        <f>Softball!G72</f>
        <v>0</v>
      </c>
      <c r="K72" s="61">
        <f>Alpint!G72</f>
        <v>0</v>
      </c>
      <c r="L72" s="59">
        <f>Langrenn!G72</f>
        <v>0</v>
      </c>
    </row>
    <row r="73" spans="1:12" ht="12.75">
      <c r="A73" s="13">
        <v>5250</v>
      </c>
      <c r="B73" s="13">
        <v>5250</v>
      </c>
      <c r="C73" s="3" t="s">
        <v>73</v>
      </c>
      <c r="D73" s="59">
        <f t="shared" si="7"/>
        <v>15000</v>
      </c>
      <c r="E73" s="61">
        <f>'HS'!G73</f>
        <v>15000</v>
      </c>
      <c r="F73" s="59">
        <f>Fotball!G73</f>
        <v>0</v>
      </c>
      <c r="G73" s="61">
        <f>Håndball!G73</f>
        <v>0</v>
      </c>
      <c r="H73" s="59">
        <f>Bandy!G73</f>
        <v>0</v>
      </c>
      <c r="I73" s="61">
        <f>Hopp!G73</f>
        <v>0</v>
      </c>
      <c r="J73" s="59">
        <f>Softball!G73</f>
        <v>0</v>
      </c>
      <c r="K73" s="61">
        <f>Alpint!G73</f>
        <v>0</v>
      </c>
      <c r="L73" s="59">
        <f>Langrenn!G73</f>
        <v>0</v>
      </c>
    </row>
    <row r="74" spans="1:12" ht="12.75">
      <c r="A74" s="13">
        <v>5290</v>
      </c>
      <c r="B74" s="13">
        <v>5290</v>
      </c>
      <c r="C74" s="3" t="s">
        <v>74</v>
      </c>
      <c r="D74" s="59">
        <f t="shared" si="7"/>
        <v>-4000</v>
      </c>
      <c r="E74" s="61">
        <f>'HS'!G74</f>
        <v>-4000</v>
      </c>
      <c r="F74" s="59">
        <f>Fotball!G74</f>
        <v>0</v>
      </c>
      <c r="G74" s="61">
        <f>Håndball!G74</f>
        <v>0</v>
      </c>
      <c r="H74" s="59">
        <f>Bandy!G74</f>
        <v>0</v>
      </c>
      <c r="I74" s="61">
        <f>Hopp!G74</f>
        <v>0</v>
      </c>
      <c r="J74" s="59">
        <f>Softball!G74</f>
        <v>0</v>
      </c>
      <c r="K74" s="61">
        <f>Alpint!G74</f>
        <v>0</v>
      </c>
      <c r="L74" s="59">
        <f>Langrenn!G74</f>
        <v>0</v>
      </c>
    </row>
    <row r="75" spans="1:12" ht="12.75">
      <c r="A75" s="13">
        <v>5330</v>
      </c>
      <c r="B75" s="13">
        <v>5330</v>
      </c>
      <c r="C75" s="3" t="s">
        <v>75</v>
      </c>
      <c r="D75" s="59">
        <f t="shared" si="7"/>
        <v>0</v>
      </c>
      <c r="E75" s="61">
        <f>'HS'!G75</f>
        <v>0</v>
      </c>
      <c r="F75" s="59">
        <f>Fotball!G75</f>
        <v>0</v>
      </c>
      <c r="G75" s="61">
        <f>Håndball!G75</f>
        <v>0</v>
      </c>
      <c r="H75" s="59">
        <f>Bandy!G75</f>
        <v>0</v>
      </c>
      <c r="I75" s="61">
        <f>Hopp!G75</f>
        <v>0</v>
      </c>
      <c r="J75" s="59">
        <f>Softball!G75</f>
        <v>0</v>
      </c>
      <c r="K75" s="61">
        <f>Alpint!G75</f>
        <v>0</v>
      </c>
      <c r="L75" s="59">
        <f>Langrenn!G75</f>
        <v>0</v>
      </c>
    </row>
    <row r="76" spans="1:12" ht="12.75">
      <c r="A76" s="13">
        <v>5400</v>
      </c>
      <c r="B76" s="13">
        <v>5400</v>
      </c>
      <c r="C76" s="3" t="s">
        <v>76</v>
      </c>
      <c r="D76" s="59">
        <f t="shared" si="7"/>
        <v>841982</v>
      </c>
      <c r="E76" s="61">
        <f>'HS'!G76</f>
        <v>239700</v>
      </c>
      <c r="F76" s="59">
        <f>Fotball!G76</f>
        <v>602282</v>
      </c>
      <c r="G76" s="61">
        <f>Håndball!G76</f>
        <v>0</v>
      </c>
      <c r="H76" s="59">
        <f>Bandy!G76</f>
        <v>0</v>
      </c>
      <c r="I76" s="61">
        <f>Hopp!G76</f>
        <v>0</v>
      </c>
      <c r="J76" s="59">
        <f>Softball!G76</f>
        <v>0</v>
      </c>
      <c r="K76" s="61">
        <f>Alpint!G76</f>
        <v>0</v>
      </c>
      <c r="L76" s="59">
        <f>Langrenn!G76</f>
        <v>0</v>
      </c>
    </row>
    <row r="77" spans="1:12" ht="12.75">
      <c r="A77" s="13">
        <v>5425</v>
      </c>
      <c r="B77" s="13">
        <v>5425</v>
      </c>
      <c r="C77" s="3" t="s">
        <v>77</v>
      </c>
      <c r="D77" s="59">
        <f t="shared" si="7"/>
        <v>55000</v>
      </c>
      <c r="E77" s="61">
        <f>'HS'!G77</f>
        <v>55000</v>
      </c>
      <c r="F77" s="59">
        <f>Fotball!G77</f>
        <v>0</v>
      </c>
      <c r="G77" s="61">
        <f>Håndball!G77</f>
        <v>0</v>
      </c>
      <c r="H77" s="59">
        <f>Bandy!G77</f>
        <v>0</v>
      </c>
      <c r="I77" s="61">
        <f>Hopp!G77</f>
        <v>0</v>
      </c>
      <c r="J77" s="59">
        <f>Softball!G77</f>
        <v>0</v>
      </c>
      <c r="K77" s="61">
        <f>Alpint!G77</f>
        <v>0</v>
      </c>
      <c r="L77" s="59">
        <f>Langrenn!G77</f>
        <v>0</v>
      </c>
    </row>
    <row r="78" spans="1:12" ht="12.75">
      <c r="A78" s="13">
        <v>5800</v>
      </c>
      <c r="B78" s="13">
        <v>5800</v>
      </c>
      <c r="C78" s="3" t="s">
        <v>27</v>
      </c>
      <c r="D78" s="59">
        <f t="shared" si="7"/>
        <v>0</v>
      </c>
      <c r="E78" s="61">
        <f>'HS'!G78</f>
        <v>0</v>
      </c>
      <c r="F78" s="59">
        <f>Fotball!G78</f>
        <v>0</v>
      </c>
      <c r="G78" s="61">
        <f>Håndball!G78</f>
        <v>0</v>
      </c>
      <c r="H78" s="59">
        <f>Bandy!G78</f>
        <v>0</v>
      </c>
      <c r="I78" s="61">
        <f>Hopp!G78</f>
        <v>0</v>
      </c>
      <c r="J78" s="59">
        <f>Softball!G78</f>
        <v>0</v>
      </c>
      <c r="K78" s="61">
        <f>Alpint!G78</f>
        <v>0</v>
      </c>
      <c r="L78" s="59">
        <f>Langrenn!G78</f>
        <v>0</v>
      </c>
    </row>
    <row r="79" spans="1:12" ht="12.75">
      <c r="A79" s="13">
        <v>5950</v>
      </c>
      <c r="B79" s="13">
        <v>5950</v>
      </c>
      <c r="C79" s="15" t="s">
        <v>78</v>
      </c>
      <c r="D79" s="59">
        <f t="shared" si="7"/>
        <v>114000</v>
      </c>
      <c r="E79" s="61">
        <f>'HS'!G79</f>
        <v>2500</v>
      </c>
      <c r="F79" s="59">
        <f>Fotball!G79</f>
        <v>100000</v>
      </c>
      <c r="G79" s="61">
        <f>Håndball!G79</f>
        <v>0</v>
      </c>
      <c r="H79" s="59">
        <f>Bandy!G79</f>
        <v>10000</v>
      </c>
      <c r="I79" s="61">
        <f>Hopp!G79</f>
        <v>1500</v>
      </c>
      <c r="J79" s="59">
        <f>Softball!G79</f>
        <v>0</v>
      </c>
      <c r="K79" s="61">
        <f>Alpint!G79</f>
        <v>0</v>
      </c>
      <c r="L79" s="59">
        <f>Langrenn!G79</f>
        <v>0</v>
      </c>
    </row>
    <row r="80" spans="1:12" ht="12.75">
      <c r="A80" s="13">
        <v>5990</v>
      </c>
      <c r="B80" s="13">
        <v>5990</v>
      </c>
      <c r="C80" s="3" t="s">
        <v>79</v>
      </c>
      <c r="D80" s="59">
        <f t="shared" si="7"/>
        <v>2500</v>
      </c>
      <c r="E80" s="61">
        <f>'HS'!G80</f>
        <v>2500</v>
      </c>
      <c r="F80" s="59">
        <f>Fotball!G80</f>
        <v>0</v>
      </c>
      <c r="G80" s="61">
        <f>Håndball!G80</f>
        <v>0</v>
      </c>
      <c r="H80" s="59">
        <f>Bandy!G80</f>
        <v>0</v>
      </c>
      <c r="I80" s="61">
        <f>Hopp!G80</f>
        <v>0</v>
      </c>
      <c r="J80" s="59">
        <f>Softball!G80</f>
        <v>0</v>
      </c>
      <c r="K80" s="61">
        <f>Alpint!G80</f>
        <v>0</v>
      </c>
      <c r="L80" s="59">
        <f>Langrenn!G80</f>
        <v>0</v>
      </c>
    </row>
    <row r="81" spans="1:12" ht="12.75">
      <c r="A81" s="13">
        <v>7100</v>
      </c>
      <c r="B81" s="13">
        <v>7100</v>
      </c>
      <c r="C81" s="3" t="s">
        <v>101</v>
      </c>
      <c r="D81" s="59">
        <f t="shared" si="7"/>
        <v>40000</v>
      </c>
      <c r="E81" s="61">
        <f>'HS'!G81</f>
        <v>0</v>
      </c>
      <c r="F81" s="59">
        <f>Fotball!G81</f>
        <v>40000</v>
      </c>
      <c r="G81" s="61">
        <f>Håndball!G81</f>
        <v>0</v>
      </c>
      <c r="H81" s="59">
        <f>Bandy!G81</f>
        <v>0</v>
      </c>
      <c r="I81" s="61">
        <f>Hopp!G81</f>
        <v>0</v>
      </c>
      <c r="J81" s="59">
        <f>Softball!G81</f>
        <v>0</v>
      </c>
      <c r="K81" s="61">
        <f>Alpint!G81</f>
        <v>0</v>
      </c>
      <c r="L81" s="59">
        <f>Langrenn!G81</f>
        <v>0</v>
      </c>
    </row>
    <row r="82" spans="1:12" ht="12.75">
      <c r="A82" s="11"/>
      <c r="B82" s="11"/>
      <c r="C82" s="6" t="s">
        <v>5</v>
      </c>
      <c r="D82" s="62">
        <f aca="true" t="shared" si="8" ref="D82:L82">SUM(D59:D81)</f>
        <v>8874705</v>
      </c>
      <c r="E82" s="63">
        <f t="shared" si="8"/>
        <v>2133946</v>
      </c>
      <c r="F82" s="62">
        <f t="shared" si="8"/>
        <v>5579467</v>
      </c>
      <c r="G82" s="63">
        <f t="shared" si="8"/>
        <v>395280</v>
      </c>
      <c r="H82" s="62">
        <f t="shared" si="8"/>
        <v>110000</v>
      </c>
      <c r="I82" s="63">
        <f t="shared" si="8"/>
        <v>25692</v>
      </c>
      <c r="J82" s="62">
        <f t="shared" si="8"/>
        <v>11200</v>
      </c>
      <c r="K82" s="63">
        <f t="shared" si="8"/>
        <v>18000</v>
      </c>
      <c r="L82" s="62">
        <f t="shared" si="8"/>
        <v>601120</v>
      </c>
    </row>
    <row r="83" spans="1:12" ht="12.75">
      <c r="A83" s="13"/>
      <c r="B83" s="13"/>
      <c r="C83" s="3"/>
      <c r="D83" s="59"/>
      <c r="E83" s="61"/>
      <c r="F83" s="59"/>
      <c r="G83" s="61"/>
      <c r="H83" s="59"/>
      <c r="I83" s="61"/>
      <c r="J83" s="59"/>
      <c r="K83" s="61"/>
      <c r="L83" s="59"/>
    </row>
    <row r="84" spans="1:12" ht="12.75">
      <c r="A84" s="13">
        <v>4120</v>
      </c>
      <c r="B84" s="13">
        <v>4120</v>
      </c>
      <c r="C84" s="3" t="s">
        <v>182</v>
      </c>
      <c r="D84" s="59">
        <f aca="true" t="shared" si="9" ref="D84:D120">SUM(E84:L84)</f>
        <v>66000</v>
      </c>
      <c r="E84" s="61">
        <f>'HS'!G84</f>
        <v>0</v>
      </c>
      <c r="F84" s="59">
        <f>Fotball!G84</f>
        <v>66000</v>
      </c>
      <c r="G84" s="61">
        <f>Håndball!G84</f>
        <v>0</v>
      </c>
      <c r="H84" s="59">
        <f>Bandy!G84</f>
        <v>0</v>
      </c>
      <c r="I84" s="61">
        <f>Hopp!G84</f>
        <v>0</v>
      </c>
      <c r="J84" s="59">
        <f>Softball!G84</f>
        <v>0</v>
      </c>
      <c r="K84" s="61">
        <f>Alpint!G84</f>
        <v>0</v>
      </c>
      <c r="L84" s="59">
        <f>Langrenn!G84</f>
        <v>0</v>
      </c>
    </row>
    <row r="85" spans="1:12" ht="12.75">
      <c r="A85" s="13">
        <v>6320</v>
      </c>
      <c r="B85" s="13">
        <v>6320</v>
      </c>
      <c r="C85" s="3" t="s">
        <v>80</v>
      </c>
      <c r="D85" s="59">
        <f t="shared" si="9"/>
        <v>25000</v>
      </c>
      <c r="E85" s="61">
        <f>'HS'!G85</f>
        <v>20000</v>
      </c>
      <c r="F85" s="59">
        <f>Fotball!G85</f>
        <v>5000</v>
      </c>
      <c r="G85" s="61">
        <f>Håndball!G85</f>
        <v>0</v>
      </c>
      <c r="H85" s="59">
        <f>Bandy!G85</f>
        <v>0</v>
      </c>
      <c r="I85" s="61">
        <f>Hopp!G85</f>
        <v>0</v>
      </c>
      <c r="J85" s="59">
        <f>Softball!G85</f>
        <v>0</v>
      </c>
      <c r="K85" s="61">
        <f>Alpint!G85</f>
        <v>0</v>
      </c>
      <c r="L85" s="59">
        <f>Langrenn!G85</f>
        <v>0</v>
      </c>
    </row>
    <row r="86" spans="1:12" ht="12.75">
      <c r="A86" s="13">
        <v>6340</v>
      </c>
      <c r="B86" s="13">
        <v>6340</v>
      </c>
      <c r="C86" s="3" t="s">
        <v>81</v>
      </c>
      <c r="D86" s="59">
        <f t="shared" si="9"/>
        <v>210000</v>
      </c>
      <c r="E86" s="61">
        <f>'HS'!G86</f>
        <v>160000</v>
      </c>
      <c r="F86" s="59">
        <f>Fotball!G86</f>
        <v>50000</v>
      </c>
      <c r="G86" s="61">
        <f>Håndball!G86</f>
        <v>0</v>
      </c>
      <c r="H86" s="59">
        <f>Bandy!G86</f>
        <v>0</v>
      </c>
      <c r="I86" s="61">
        <f>Hopp!G86</f>
        <v>0</v>
      </c>
      <c r="J86" s="59">
        <f>Softball!G86</f>
        <v>0</v>
      </c>
      <c r="K86" s="61">
        <f>Alpint!G86</f>
        <v>0</v>
      </c>
      <c r="L86" s="59">
        <f>Langrenn!G86</f>
        <v>0</v>
      </c>
    </row>
    <row r="87" spans="1:12" ht="12.75">
      <c r="A87" s="13">
        <v>6420</v>
      </c>
      <c r="B87" s="13">
        <v>6420</v>
      </c>
      <c r="C87" s="3" t="s">
        <v>82</v>
      </c>
      <c r="D87" s="59">
        <f t="shared" si="9"/>
        <v>98000</v>
      </c>
      <c r="E87" s="61">
        <f>'HS'!G87</f>
        <v>80000</v>
      </c>
      <c r="F87" s="59">
        <f>Fotball!G87</f>
        <v>15000</v>
      </c>
      <c r="G87" s="61">
        <f>Håndball!G87</f>
        <v>3000</v>
      </c>
      <c r="H87" s="59">
        <f>Bandy!G87</f>
        <v>0</v>
      </c>
      <c r="I87" s="61">
        <f>Hopp!G87</f>
        <v>0</v>
      </c>
      <c r="J87" s="59">
        <f>Softball!G87</f>
        <v>0</v>
      </c>
      <c r="K87" s="61">
        <f>Alpint!G87</f>
        <v>0</v>
      </c>
      <c r="L87" s="59">
        <f>Langrenn!G87</f>
        <v>0</v>
      </c>
    </row>
    <row r="88" spans="1:12" ht="12.75">
      <c r="A88" s="13">
        <v>6500</v>
      </c>
      <c r="B88" s="13">
        <v>6500</v>
      </c>
      <c r="C88" s="3" t="s">
        <v>83</v>
      </c>
      <c r="D88" s="59">
        <f t="shared" si="9"/>
        <v>50000</v>
      </c>
      <c r="E88" s="61">
        <f>'HS'!G88</f>
        <v>15000</v>
      </c>
      <c r="F88" s="59">
        <f>Fotball!G88</f>
        <v>20000</v>
      </c>
      <c r="G88" s="61">
        <f>Håndball!G88</f>
        <v>15000</v>
      </c>
      <c r="H88" s="59">
        <f>Bandy!G88</f>
        <v>0</v>
      </c>
      <c r="I88" s="61">
        <f>Hopp!G88</f>
        <v>0</v>
      </c>
      <c r="J88" s="59">
        <f>Softball!G88</f>
        <v>0</v>
      </c>
      <c r="K88" s="61">
        <f>Alpint!G88</f>
        <v>0</v>
      </c>
      <c r="L88" s="59">
        <f>Langrenn!G88</f>
        <v>0</v>
      </c>
    </row>
    <row r="89" spans="1:12" ht="12.75">
      <c r="A89" s="13">
        <v>6600</v>
      </c>
      <c r="B89" s="13">
        <v>6600</v>
      </c>
      <c r="C89" s="3" t="s">
        <v>86</v>
      </c>
      <c r="D89" s="59">
        <f t="shared" si="9"/>
        <v>10000</v>
      </c>
      <c r="E89" s="61">
        <f>'HS'!G89</f>
        <v>10000</v>
      </c>
      <c r="F89" s="59">
        <f>Fotball!G89</f>
        <v>0</v>
      </c>
      <c r="G89" s="61">
        <f>Håndball!G89</f>
        <v>0</v>
      </c>
      <c r="H89" s="59">
        <f>Bandy!G89</f>
        <v>0</v>
      </c>
      <c r="I89" s="61">
        <f>Hopp!G89</f>
        <v>0</v>
      </c>
      <c r="J89" s="59">
        <f>Softball!G89</f>
        <v>0</v>
      </c>
      <c r="K89" s="61">
        <f>Alpint!G89</f>
        <v>0</v>
      </c>
      <c r="L89" s="59">
        <f>Langrenn!G89</f>
        <v>0</v>
      </c>
    </row>
    <row r="90" spans="1:12" ht="12.75">
      <c r="A90" s="13">
        <v>6620</v>
      </c>
      <c r="B90" s="13">
        <v>6620</v>
      </c>
      <c r="C90" s="3" t="s">
        <v>87</v>
      </c>
      <c r="D90" s="59">
        <f t="shared" si="9"/>
        <v>110000</v>
      </c>
      <c r="E90" s="61">
        <f>'HS'!G90</f>
        <v>0</v>
      </c>
      <c r="F90" s="59">
        <f>Fotball!G90</f>
        <v>110000</v>
      </c>
      <c r="G90" s="61">
        <f>Håndball!G90</f>
        <v>0</v>
      </c>
      <c r="H90" s="59">
        <f>Bandy!G90</f>
        <v>0</v>
      </c>
      <c r="I90" s="61">
        <f>Hopp!G90</f>
        <v>0</v>
      </c>
      <c r="J90" s="59">
        <f>Softball!G90</f>
        <v>0</v>
      </c>
      <c r="K90" s="61">
        <f>Alpint!G90</f>
        <v>0</v>
      </c>
      <c r="L90" s="59">
        <f>Langrenn!G90</f>
        <v>0</v>
      </c>
    </row>
    <row r="91" spans="1:12" ht="12.75">
      <c r="A91" s="13">
        <v>6625</v>
      </c>
      <c r="B91" s="13">
        <v>6625</v>
      </c>
      <c r="C91" s="3" t="s">
        <v>88</v>
      </c>
      <c r="D91" s="59">
        <f t="shared" si="9"/>
        <v>100000</v>
      </c>
      <c r="E91" s="61">
        <f>'HS'!G91</f>
        <v>100000</v>
      </c>
      <c r="F91" s="59">
        <f>Fotball!G91</f>
        <v>0</v>
      </c>
      <c r="G91" s="61">
        <f>Håndball!G91</f>
        <v>0</v>
      </c>
      <c r="H91" s="59">
        <f>Bandy!G91</f>
        <v>0</v>
      </c>
      <c r="I91" s="61">
        <f>Hopp!G91</f>
        <v>0</v>
      </c>
      <c r="J91" s="59">
        <f>Softball!G91</f>
        <v>0</v>
      </c>
      <c r="K91" s="61">
        <f>Alpint!G91</f>
        <v>0</v>
      </c>
      <c r="L91" s="59">
        <f>Langrenn!G91</f>
        <v>0</v>
      </c>
    </row>
    <row r="92" spans="1:12" ht="12.75">
      <c r="A92" s="13">
        <v>6630</v>
      </c>
      <c r="B92" s="13">
        <v>6630</v>
      </c>
      <c r="C92" s="3" t="s">
        <v>89</v>
      </c>
      <c r="D92" s="59">
        <f t="shared" si="9"/>
        <v>1093600</v>
      </c>
      <c r="E92" s="61">
        <f>'HS'!G92</f>
        <v>5000</v>
      </c>
      <c r="F92" s="59">
        <f>Fotball!G92</f>
        <v>924500</v>
      </c>
      <c r="G92" s="61">
        <f>Håndball!G92</f>
        <v>65000</v>
      </c>
      <c r="H92" s="59">
        <f>Bandy!G92</f>
        <v>80000</v>
      </c>
      <c r="I92" s="61">
        <f>Hopp!G92</f>
        <v>4100</v>
      </c>
      <c r="J92" s="59">
        <f>Softball!G92</f>
        <v>15000</v>
      </c>
      <c r="K92" s="61">
        <f>Alpint!G92</f>
        <v>0</v>
      </c>
      <c r="L92" s="59">
        <f>Langrenn!G92</f>
        <v>0</v>
      </c>
    </row>
    <row r="93" spans="1:12" ht="12.75">
      <c r="A93" s="13">
        <v>6700</v>
      </c>
      <c r="B93" s="13">
        <v>6700</v>
      </c>
      <c r="C93" s="3" t="s">
        <v>90</v>
      </c>
      <c r="D93" s="59">
        <f t="shared" si="9"/>
        <v>40000</v>
      </c>
      <c r="E93" s="61">
        <f>'HS'!G93</f>
        <v>40000</v>
      </c>
      <c r="F93" s="59">
        <f>Fotball!G93</f>
        <v>0</v>
      </c>
      <c r="G93" s="61">
        <f>Håndball!G93</f>
        <v>0</v>
      </c>
      <c r="H93" s="59">
        <f>Bandy!G93</f>
        <v>0</v>
      </c>
      <c r="I93" s="61">
        <f>Hopp!G93</f>
        <v>0</v>
      </c>
      <c r="J93" s="59">
        <f>Softball!G93</f>
        <v>0</v>
      </c>
      <c r="K93" s="61">
        <f>Alpint!G93</f>
        <v>0</v>
      </c>
      <c r="L93" s="59">
        <f>Langrenn!G93</f>
        <v>0</v>
      </c>
    </row>
    <row r="94" spans="1:12" ht="12.75">
      <c r="A94" s="13">
        <v>6710</v>
      </c>
      <c r="B94" s="13">
        <v>6710</v>
      </c>
      <c r="C94" s="3" t="s">
        <v>91</v>
      </c>
      <c r="D94" s="59">
        <f t="shared" si="9"/>
        <v>320000</v>
      </c>
      <c r="E94" s="61">
        <f>'HS'!G94</f>
        <v>320000</v>
      </c>
      <c r="F94" s="59">
        <f>Fotball!G94</f>
        <v>0</v>
      </c>
      <c r="G94" s="61">
        <f>Håndball!G94</f>
        <v>0</v>
      </c>
      <c r="H94" s="59">
        <f>Bandy!G94</f>
        <v>0</v>
      </c>
      <c r="I94" s="61">
        <f>Hopp!G94</f>
        <v>0</v>
      </c>
      <c r="J94" s="59">
        <f>Softball!G94</f>
        <v>0</v>
      </c>
      <c r="K94" s="61">
        <f>Alpint!G94</f>
        <v>0</v>
      </c>
      <c r="L94" s="59">
        <f>Langrenn!G94</f>
        <v>0</v>
      </c>
    </row>
    <row r="95" spans="1:12" ht="12.75">
      <c r="A95" s="13">
        <v>6790</v>
      </c>
      <c r="B95" s="13">
        <v>6790</v>
      </c>
      <c r="C95" s="3" t="s">
        <v>92</v>
      </c>
      <c r="D95" s="59">
        <f t="shared" si="9"/>
        <v>0</v>
      </c>
      <c r="E95" s="61">
        <f>'HS'!G95</f>
        <v>0</v>
      </c>
      <c r="F95" s="59">
        <f>Fotball!G95</f>
        <v>0</v>
      </c>
      <c r="G95" s="61">
        <f>Håndball!G95</f>
        <v>0</v>
      </c>
      <c r="H95" s="59">
        <f>Bandy!G95</f>
        <v>0</v>
      </c>
      <c r="I95" s="61">
        <f>Hopp!G95</f>
        <v>0</v>
      </c>
      <c r="J95" s="59">
        <f>Softball!G95</f>
        <v>0</v>
      </c>
      <c r="K95" s="61">
        <f>Alpint!G95</f>
        <v>0</v>
      </c>
      <c r="L95" s="59">
        <f>Langrenn!G95</f>
        <v>0</v>
      </c>
    </row>
    <row r="96" spans="1:12" ht="12.75">
      <c r="A96" s="13">
        <v>6800</v>
      </c>
      <c r="B96" s="13">
        <v>6800</v>
      </c>
      <c r="C96" s="3" t="s">
        <v>93</v>
      </c>
      <c r="D96" s="59">
        <f t="shared" si="9"/>
        <v>10000</v>
      </c>
      <c r="E96" s="61">
        <f>'HS'!G96</f>
        <v>10000</v>
      </c>
      <c r="F96" s="59">
        <f>Fotball!G96</f>
        <v>0</v>
      </c>
      <c r="G96" s="61">
        <f>Håndball!G96</f>
        <v>0</v>
      </c>
      <c r="H96" s="59">
        <f>Bandy!G96</f>
        <v>0</v>
      </c>
      <c r="I96" s="61">
        <f>Hopp!G96</f>
        <v>0</v>
      </c>
      <c r="J96" s="59">
        <f>Softball!G96</f>
        <v>0</v>
      </c>
      <c r="K96" s="61">
        <f>Alpint!G96</f>
        <v>0</v>
      </c>
      <c r="L96" s="59">
        <f>Langrenn!G96</f>
        <v>0</v>
      </c>
    </row>
    <row r="97" spans="1:12" ht="12.75">
      <c r="A97" s="13">
        <v>6815</v>
      </c>
      <c r="B97" s="13">
        <v>6815</v>
      </c>
      <c r="C97" s="3" t="s">
        <v>94</v>
      </c>
      <c r="D97" s="59">
        <f t="shared" si="9"/>
        <v>18500</v>
      </c>
      <c r="E97" s="61">
        <f>'HS'!G97</f>
        <v>3500</v>
      </c>
      <c r="F97" s="59">
        <f>Fotball!G97</f>
        <v>0</v>
      </c>
      <c r="G97" s="61">
        <f>Håndball!G97</f>
        <v>15000</v>
      </c>
      <c r="H97" s="59">
        <f>Bandy!G97</f>
        <v>0</v>
      </c>
      <c r="I97" s="61">
        <f>Hopp!G97</f>
        <v>0</v>
      </c>
      <c r="J97" s="59">
        <f>Softball!G97</f>
        <v>0</v>
      </c>
      <c r="K97" s="61">
        <f>Alpint!G97</f>
        <v>0</v>
      </c>
      <c r="L97" s="59">
        <f>Langrenn!G97</f>
        <v>0</v>
      </c>
    </row>
    <row r="98" spans="1:12" ht="12.75">
      <c r="A98" s="13">
        <v>6820</v>
      </c>
      <c r="B98" s="13">
        <v>6820</v>
      </c>
      <c r="C98" s="3" t="s">
        <v>95</v>
      </c>
      <c r="D98" s="59">
        <f t="shared" si="9"/>
        <v>1000</v>
      </c>
      <c r="E98" s="61">
        <f>'HS'!G98</f>
        <v>1000</v>
      </c>
      <c r="F98" s="59">
        <f>Fotball!G98</f>
        <v>0</v>
      </c>
      <c r="G98" s="61">
        <f>Håndball!G98</f>
        <v>0</v>
      </c>
      <c r="H98" s="59">
        <f>Bandy!G98</f>
        <v>0</v>
      </c>
      <c r="I98" s="61">
        <f>Hopp!G98</f>
        <v>0</v>
      </c>
      <c r="J98" s="59">
        <f>Softball!G98</f>
        <v>0</v>
      </c>
      <c r="K98" s="61">
        <f>Alpint!G98</f>
        <v>0</v>
      </c>
      <c r="L98" s="59">
        <f>Langrenn!G98</f>
        <v>0</v>
      </c>
    </row>
    <row r="99" spans="1:12" ht="12.75">
      <c r="A99" s="13">
        <v>6860</v>
      </c>
      <c r="B99" s="13">
        <v>6860</v>
      </c>
      <c r="C99" s="3" t="s">
        <v>96</v>
      </c>
      <c r="D99" s="59">
        <f t="shared" si="9"/>
        <v>22000</v>
      </c>
      <c r="E99" s="61">
        <f>'HS'!G99</f>
        <v>2000</v>
      </c>
      <c r="F99" s="59">
        <f>Fotball!G99</f>
        <v>5000</v>
      </c>
      <c r="G99" s="61">
        <f>Håndball!G99</f>
        <v>15000</v>
      </c>
      <c r="H99" s="59">
        <f>Bandy!G99</f>
        <v>0</v>
      </c>
      <c r="I99" s="61">
        <f>Hopp!G99</f>
        <v>0</v>
      </c>
      <c r="J99" s="59">
        <f>Softball!G99</f>
        <v>0</v>
      </c>
      <c r="K99" s="61">
        <f>Alpint!G99</f>
        <v>0</v>
      </c>
      <c r="L99" s="59">
        <f>Langrenn!G99</f>
        <v>0</v>
      </c>
    </row>
    <row r="100" spans="1:12" ht="12.75">
      <c r="A100" s="13">
        <v>6900</v>
      </c>
      <c r="B100" s="13">
        <v>6900</v>
      </c>
      <c r="C100" s="3" t="s">
        <v>97</v>
      </c>
      <c r="D100" s="59">
        <f t="shared" si="9"/>
        <v>5000</v>
      </c>
      <c r="E100" s="61">
        <f>'HS'!G100</f>
        <v>0</v>
      </c>
      <c r="F100" s="59">
        <f>Fotball!G100</f>
        <v>5000</v>
      </c>
      <c r="G100" s="61">
        <f>Håndball!G100</f>
        <v>0</v>
      </c>
      <c r="H100" s="59">
        <f>Bandy!G100</f>
        <v>0</v>
      </c>
      <c r="I100" s="61">
        <f>Hopp!G100</f>
        <v>0</v>
      </c>
      <c r="J100" s="59">
        <f>Softball!G100</f>
        <v>0</v>
      </c>
      <c r="K100" s="61">
        <f>Alpint!G100</f>
        <v>0</v>
      </c>
      <c r="L100" s="59">
        <f>Langrenn!G100</f>
        <v>0</v>
      </c>
    </row>
    <row r="101" spans="1:12" ht="12.75">
      <c r="A101" s="13">
        <v>6920</v>
      </c>
      <c r="B101" s="13">
        <v>6920</v>
      </c>
      <c r="C101" s="3" t="s">
        <v>98</v>
      </c>
      <c r="D101" s="59">
        <f t="shared" si="9"/>
        <v>15000</v>
      </c>
      <c r="E101" s="61">
        <f>'HS'!G101</f>
        <v>10000</v>
      </c>
      <c r="F101" s="59">
        <f>Fotball!G101</f>
        <v>5000</v>
      </c>
      <c r="G101" s="61">
        <f>Håndball!G101</f>
        <v>0</v>
      </c>
      <c r="H101" s="59">
        <f>Bandy!G101</f>
        <v>0</v>
      </c>
      <c r="I101" s="61">
        <f>Hopp!G101</f>
        <v>0</v>
      </c>
      <c r="J101" s="59">
        <f>Softball!G101</f>
        <v>0</v>
      </c>
      <c r="K101" s="61">
        <f>Alpint!G101</f>
        <v>0</v>
      </c>
      <c r="L101" s="59">
        <f>Langrenn!G101</f>
        <v>0</v>
      </c>
    </row>
    <row r="102" spans="1:12" ht="12.75">
      <c r="A102" s="13">
        <v>6930</v>
      </c>
      <c r="B102" s="13">
        <v>6930</v>
      </c>
      <c r="C102" s="3" t="s">
        <v>99</v>
      </c>
      <c r="D102" s="59">
        <f t="shared" si="9"/>
        <v>35000</v>
      </c>
      <c r="E102" s="61">
        <f>'HS'!G102</f>
        <v>30000</v>
      </c>
      <c r="F102" s="59">
        <f>Fotball!G102</f>
        <v>0</v>
      </c>
      <c r="G102" s="61">
        <f>Håndball!G102</f>
        <v>5000</v>
      </c>
      <c r="H102" s="59">
        <f>Bandy!G102</f>
        <v>0</v>
      </c>
      <c r="I102" s="61">
        <f>Hopp!G102</f>
        <v>0</v>
      </c>
      <c r="J102" s="59">
        <f>Softball!G102</f>
        <v>0</v>
      </c>
      <c r="K102" s="61">
        <f>Alpint!G102</f>
        <v>0</v>
      </c>
      <c r="L102" s="59">
        <f>Langrenn!G102</f>
        <v>0</v>
      </c>
    </row>
    <row r="103" spans="1:12" ht="12.75">
      <c r="A103" s="13">
        <v>6940</v>
      </c>
      <c r="B103" s="13">
        <v>6940</v>
      </c>
      <c r="C103" s="3" t="s">
        <v>100</v>
      </c>
      <c r="D103" s="59">
        <f t="shared" si="9"/>
        <v>2500</v>
      </c>
      <c r="E103" s="61">
        <f>'HS'!G103</f>
        <v>2500</v>
      </c>
      <c r="F103" s="59">
        <f>Fotball!G103</f>
        <v>0</v>
      </c>
      <c r="G103" s="61">
        <f>Håndball!G103</f>
        <v>0</v>
      </c>
      <c r="H103" s="59">
        <f>Bandy!G103</f>
        <v>0</v>
      </c>
      <c r="I103" s="61">
        <f>Hopp!G103</f>
        <v>0</v>
      </c>
      <c r="J103" s="59">
        <f>Softball!G103</f>
        <v>0</v>
      </c>
      <c r="K103" s="61">
        <f>Alpint!G103</f>
        <v>0</v>
      </c>
      <c r="L103" s="59">
        <f>Langrenn!G103</f>
        <v>0</v>
      </c>
    </row>
    <row r="104" spans="1:12" ht="12.75">
      <c r="A104" s="13">
        <v>7140</v>
      </c>
      <c r="B104" s="13">
        <v>7140</v>
      </c>
      <c r="C104" s="3" t="s">
        <v>102</v>
      </c>
      <c r="D104" s="59">
        <f t="shared" si="9"/>
        <v>14500</v>
      </c>
      <c r="E104" s="61">
        <f>'HS'!G104</f>
        <v>0</v>
      </c>
      <c r="F104" s="59">
        <f>Fotball!G104</f>
        <v>0</v>
      </c>
      <c r="G104" s="61">
        <f>Håndball!G104</f>
        <v>0</v>
      </c>
      <c r="H104" s="59">
        <f>Bandy!G104</f>
        <v>0</v>
      </c>
      <c r="I104" s="61">
        <f>Hopp!G104</f>
        <v>0</v>
      </c>
      <c r="J104" s="59">
        <f>Softball!G104</f>
        <v>14500</v>
      </c>
      <c r="K104" s="61">
        <f>Alpint!G104</f>
        <v>0</v>
      </c>
      <c r="L104" s="59">
        <f>Langrenn!G104</f>
        <v>0</v>
      </c>
    </row>
    <row r="105" spans="1:12" ht="12.75">
      <c r="A105" s="13">
        <v>7320</v>
      </c>
      <c r="B105" s="13">
        <v>7320</v>
      </c>
      <c r="C105" s="3" t="s">
        <v>103</v>
      </c>
      <c r="D105" s="59">
        <f t="shared" si="9"/>
        <v>0</v>
      </c>
      <c r="E105" s="61">
        <f>'HS'!G105</f>
        <v>0</v>
      </c>
      <c r="F105" s="59">
        <f>Fotball!G105</f>
        <v>0</v>
      </c>
      <c r="G105" s="61">
        <f>Håndball!G105</f>
        <v>0</v>
      </c>
      <c r="H105" s="59">
        <f>Bandy!G105</f>
        <v>0</v>
      </c>
      <c r="I105" s="61">
        <f>Hopp!G105</f>
        <v>0</v>
      </c>
      <c r="J105" s="59">
        <f>Softball!G105</f>
        <v>0</v>
      </c>
      <c r="K105" s="61">
        <f>Alpint!G105</f>
        <v>0</v>
      </c>
      <c r="L105" s="59">
        <f>Langrenn!G105</f>
        <v>0</v>
      </c>
    </row>
    <row r="106" spans="1:12" ht="12.75">
      <c r="A106" s="13">
        <v>7400</v>
      </c>
      <c r="B106" s="13">
        <v>7400</v>
      </c>
      <c r="C106" s="3" t="s">
        <v>104</v>
      </c>
      <c r="D106" s="59">
        <f t="shared" si="9"/>
        <v>8000</v>
      </c>
      <c r="E106" s="61">
        <f>'HS'!G106</f>
        <v>0</v>
      </c>
      <c r="F106" s="59">
        <f>Fotball!G106</f>
        <v>0</v>
      </c>
      <c r="G106" s="61">
        <f>Håndball!G106</f>
        <v>0</v>
      </c>
      <c r="H106" s="59">
        <f>Bandy!G106</f>
        <v>0</v>
      </c>
      <c r="I106" s="61">
        <f>Hopp!G106</f>
        <v>8000</v>
      </c>
      <c r="J106" s="59">
        <f>Softball!G106</f>
        <v>0</v>
      </c>
      <c r="K106" s="61">
        <f>Alpint!G106</f>
        <v>0</v>
      </c>
      <c r="L106" s="59">
        <f>Langrenn!G106</f>
        <v>0</v>
      </c>
    </row>
    <row r="107" spans="1:12" ht="12.75">
      <c r="A107" s="13">
        <v>7430</v>
      </c>
      <c r="B107" s="13">
        <v>7430</v>
      </c>
      <c r="C107" s="3" t="s">
        <v>105</v>
      </c>
      <c r="D107" s="59">
        <f t="shared" si="9"/>
        <v>5000</v>
      </c>
      <c r="E107" s="61">
        <f>'HS'!G107</f>
        <v>0</v>
      </c>
      <c r="F107" s="59">
        <f>Fotball!G107</f>
        <v>5000</v>
      </c>
      <c r="G107" s="61">
        <f>Håndball!G107</f>
        <v>0</v>
      </c>
      <c r="H107" s="59">
        <f>Bandy!G107</f>
        <v>0</v>
      </c>
      <c r="I107" s="61">
        <f>Hopp!G107</f>
        <v>0</v>
      </c>
      <c r="J107" s="59">
        <f>Softball!G107</f>
        <v>0</v>
      </c>
      <c r="K107" s="61">
        <f>Alpint!G107</f>
        <v>0</v>
      </c>
      <c r="L107" s="59">
        <f>Langrenn!G107</f>
        <v>0</v>
      </c>
    </row>
    <row r="108" spans="1:12" ht="12.75">
      <c r="A108" s="13">
        <v>7500</v>
      </c>
      <c r="B108" s="13">
        <v>7500</v>
      </c>
      <c r="C108" s="3" t="s">
        <v>106</v>
      </c>
      <c r="D108" s="59">
        <f t="shared" si="9"/>
        <v>72000</v>
      </c>
      <c r="E108" s="61">
        <f>'HS'!G108</f>
        <v>65000</v>
      </c>
      <c r="F108" s="59">
        <f>Fotball!G108</f>
        <v>0</v>
      </c>
      <c r="G108" s="61">
        <f>Håndball!G108</f>
        <v>0</v>
      </c>
      <c r="H108" s="59">
        <f>Bandy!G108</f>
        <v>7000</v>
      </c>
      <c r="I108" s="61">
        <f>Hopp!G108</f>
        <v>0</v>
      </c>
      <c r="J108" s="59">
        <f>Softball!G108</f>
        <v>0</v>
      </c>
      <c r="K108" s="61">
        <f>Alpint!G108</f>
        <v>0</v>
      </c>
      <c r="L108" s="59">
        <f>Langrenn!G108</f>
        <v>0</v>
      </c>
    </row>
    <row r="109" spans="1:12" ht="12.75">
      <c r="A109" s="13">
        <v>7601</v>
      </c>
      <c r="B109" s="13">
        <v>7601</v>
      </c>
      <c r="C109" s="3" t="s">
        <v>107</v>
      </c>
      <c r="D109" s="59">
        <f t="shared" si="9"/>
        <v>0</v>
      </c>
      <c r="E109" s="61">
        <f>'HS'!G109</f>
        <v>0</v>
      </c>
      <c r="F109" s="59">
        <f>Fotball!G109</f>
        <v>0</v>
      </c>
      <c r="G109" s="61">
        <f>Håndball!G109</f>
        <v>0</v>
      </c>
      <c r="H109" s="59">
        <f>Bandy!G109</f>
        <v>0</v>
      </c>
      <c r="I109" s="61">
        <f>Hopp!G109</f>
        <v>0</v>
      </c>
      <c r="J109" s="59">
        <f>Softball!G109</f>
        <v>0</v>
      </c>
      <c r="K109" s="61">
        <f>Alpint!G109</f>
        <v>0</v>
      </c>
      <c r="L109" s="59">
        <f>Langrenn!G109</f>
        <v>0</v>
      </c>
    </row>
    <row r="110" spans="1:12" ht="12.75">
      <c r="A110" s="13">
        <v>7740</v>
      </c>
      <c r="B110" s="13">
        <v>7740</v>
      </c>
      <c r="C110" s="3" t="s">
        <v>108</v>
      </c>
      <c r="D110" s="59">
        <f t="shared" si="9"/>
        <v>0</v>
      </c>
      <c r="E110" s="61">
        <f>'HS'!G110</f>
        <v>0</v>
      </c>
      <c r="F110" s="59">
        <f>Fotball!G110</f>
        <v>0</v>
      </c>
      <c r="G110" s="61">
        <f>Håndball!G110</f>
        <v>0</v>
      </c>
      <c r="H110" s="59">
        <f>Bandy!G110</f>
        <v>0</v>
      </c>
      <c r="I110" s="61">
        <f>Hopp!G110</f>
        <v>0</v>
      </c>
      <c r="J110" s="59">
        <f>Softball!G110</f>
        <v>0</v>
      </c>
      <c r="K110" s="61">
        <f>Alpint!G110</f>
        <v>0</v>
      </c>
      <c r="L110" s="59">
        <f>Langrenn!G110</f>
        <v>0</v>
      </c>
    </row>
    <row r="111" spans="1:12" ht="12.75">
      <c r="A111" s="13">
        <v>7770</v>
      </c>
      <c r="B111" s="13">
        <v>7770</v>
      </c>
      <c r="C111" s="3" t="s">
        <v>109</v>
      </c>
      <c r="D111" s="59">
        <f t="shared" si="9"/>
        <v>23800</v>
      </c>
      <c r="E111" s="61">
        <f>'HS'!G111</f>
        <v>20000</v>
      </c>
      <c r="F111" s="59">
        <f>Fotball!G111</f>
        <v>2000</v>
      </c>
      <c r="G111" s="61">
        <f>Håndball!G111</f>
        <v>1000</v>
      </c>
      <c r="H111" s="59">
        <f>Bandy!G111</f>
        <v>0</v>
      </c>
      <c r="I111" s="61">
        <f>Hopp!G111</f>
        <v>0</v>
      </c>
      <c r="J111" s="59">
        <f>Softball!G111</f>
        <v>0</v>
      </c>
      <c r="K111" s="61">
        <f>Alpint!G111</f>
        <v>0</v>
      </c>
      <c r="L111" s="59">
        <f>Langrenn!G111</f>
        <v>800</v>
      </c>
    </row>
    <row r="112" spans="1:12" ht="12.75">
      <c r="A112" s="13">
        <v>7780</v>
      </c>
      <c r="B112" s="13">
        <v>7780</v>
      </c>
      <c r="C112" s="3" t="s">
        <v>110</v>
      </c>
      <c r="D112" s="59">
        <f t="shared" si="9"/>
        <v>0</v>
      </c>
      <c r="E112" s="61">
        <f>'HS'!G112</f>
        <v>0</v>
      </c>
      <c r="F112" s="59">
        <f>Fotball!G112</f>
        <v>0</v>
      </c>
      <c r="G112" s="61">
        <f>Håndball!G112</f>
        <v>0</v>
      </c>
      <c r="H112" s="59">
        <f>Bandy!G112</f>
        <v>0</v>
      </c>
      <c r="I112" s="61">
        <f>Hopp!G112</f>
        <v>0</v>
      </c>
      <c r="J112" s="59">
        <f>Softball!G112</f>
        <v>0</v>
      </c>
      <c r="K112" s="61">
        <f>Alpint!G112</f>
        <v>0</v>
      </c>
      <c r="L112" s="59">
        <f>Langrenn!G112</f>
        <v>0</v>
      </c>
    </row>
    <row r="113" spans="1:12" ht="12.75">
      <c r="A113" s="13">
        <v>7790</v>
      </c>
      <c r="B113" s="13">
        <v>7790</v>
      </c>
      <c r="C113" s="3" t="s">
        <v>111</v>
      </c>
      <c r="D113" s="59">
        <f t="shared" si="9"/>
        <v>48500</v>
      </c>
      <c r="E113" s="61">
        <f>'HS'!G113</f>
        <v>20000</v>
      </c>
      <c r="F113" s="59">
        <f>Fotball!G113</f>
        <v>23500</v>
      </c>
      <c r="G113" s="61">
        <f>Håndball!G113</f>
        <v>5000</v>
      </c>
      <c r="H113" s="59">
        <f>Bandy!G113</f>
        <v>0</v>
      </c>
      <c r="I113" s="61">
        <f>Hopp!G113</f>
        <v>0</v>
      </c>
      <c r="J113" s="59">
        <f>Softball!G113</f>
        <v>0</v>
      </c>
      <c r="K113" s="61">
        <f>Alpint!G113</f>
        <v>0</v>
      </c>
      <c r="L113" s="59">
        <f>Langrenn!G113</f>
        <v>0</v>
      </c>
    </row>
    <row r="114" spans="1:12" ht="12.75">
      <c r="A114" s="13">
        <v>7791</v>
      </c>
      <c r="B114" s="13">
        <v>7791</v>
      </c>
      <c r="C114" s="3" t="s">
        <v>121</v>
      </c>
      <c r="D114" s="59">
        <f t="shared" si="9"/>
        <v>0</v>
      </c>
      <c r="E114" s="61">
        <f>'HS'!G114</f>
        <v>0</v>
      </c>
      <c r="F114" s="59">
        <f>Fotball!G114</f>
        <v>0</v>
      </c>
      <c r="G114" s="61">
        <f>Håndball!G114</f>
        <v>0</v>
      </c>
      <c r="H114" s="59">
        <f>Bandy!G114</f>
        <v>0</v>
      </c>
      <c r="I114" s="61">
        <f>Hopp!G114</f>
        <v>0</v>
      </c>
      <c r="J114" s="59">
        <f>Softball!G114</f>
        <v>0</v>
      </c>
      <c r="K114" s="61">
        <f>Alpint!G114</f>
        <v>0</v>
      </c>
      <c r="L114" s="59">
        <f>Langrenn!G114</f>
        <v>0</v>
      </c>
    </row>
    <row r="115" spans="1:12" ht="12.75">
      <c r="A115" s="13">
        <v>7795</v>
      </c>
      <c r="B115" s="13">
        <v>7795</v>
      </c>
      <c r="C115" s="3" t="s">
        <v>123</v>
      </c>
      <c r="D115" s="59">
        <f t="shared" si="9"/>
        <v>80300</v>
      </c>
      <c r="E115" s="61">
        <f>'HS'!G115</f>
        <v>30000</v>
      </c>
      <c r="F115" s="59">
        <f>Fotball!G115</f>
        <v>40000</v>
      </c>
      <c r="G115" s="61">
        <f>Håndball!G115</f>
        <v>5000</v>
      </c>
      <c r="H115" s="59">
        <f>Bandy!G115</f>
        <v>0</v>
      </c>
      <c r="I115" s="61">
        <f>Hopp!G115</f>
        <v>0</v>
      </c>
      <c r="J115" s="59">
        <f>Softball!G115</f>
        <v>300</v>
      </c>
      <c r="K115" s="61">
        <f>Alpint!G115</f>
        <v>0</v>
      </c>
      <c r="L115" s="59">
        <f>Langrenn!G115</f>
        <v>5000</v>
      </c>
    </row>
    <row r="116" spans="1:12" ht="12.75">
      <c r="A116" s="13">
        <v>7796</v>
      </c>
      <c r="B116" s="13">
        <v>7796</v>
      </c>
      <c r="C116" s="3" t="s">
        <v>124</v>
      </c>
      <c r="D116" s="59">
        <f t="shared" si="9"/>
        <v>15000</v>
      </c>
      <c r="E116" s="61">
        <f>'HS'!G116</f>
        <v>0</v>
      </c>
      <c r="F116" s="59">
        <f>Fotball!G116</f>
        <v>0</v>
      </c>
      <c r="G116" s="61">
        <f>Håndball!G116</f>
        <v>0</v>
      </c>
      <c r="H116" s="59">
        <f>Bandy!G116</f>
        <v>3000</v>
      </c>
      <c r="I116" s="61">
        <f>Hopp!G116</f>
        <v>0</v>
      </c>
      <c r="J116" s="59">
        <f>Softball!G116</f>
        <v>0</v>
      </c>
      <c r="K116" s="61">
        <f>Alpint!G116</f>
        <v>0</v>
      </c>
      <c r="L116" s="59">
        <f>Langrenn!G116</f>
        <v>12000</v>
      </c>
    </row>
    <row r="117" spans="1:12" ht="12.75">
      <c r="A117" s="13">
        <v>7797</v>
      </c>
      <c r="B117" s="13">
        <v>7797</v>
      </c>
      <c r="C117" s="3" t="s">
        <v>125</v>
      </c>
      <c r="D117" s="59">
        <f t="shared" si="9"/>
        <v>16300</v>
      </c>
      <c r="E117" s="61">
        <f>'HS'!G117</f>
        <v>5000</v>
      </c>
      <c r="F117" s="59">
        <f>Fotball!G117</f>
        <v>5000</v>
      </c>
      <c r="G117" s="61">
        <f>Håndball!G117</f>
        <v>3000</v>
      </c>
      <c r="H117" s="59">
        <f>Bandy!G117</f>
        <v>1000</v>
      </c>
      <c r="I117" s="61">
        <f>Hopp!G117</f>
        <v>0</v>
      </c>
      <c r="J117" s="59">
        <f>Softball!G117</f>
        <v>300</v>
      </c>
      <c r="K117" s="61">
        <f>Alpint!G117</f>
        <v>0</v>
      </c>
      <c r="L117" s="59">
        <f>Langrenn!G117</f>
        <v>2000</v>
      </c>
    </row>
    <row r="118" spans="1:12" ht="12.75">
      <c r="A118" s="13">
        <v>7798</v>
      </c>
      <c r="B118" s="13">
        <v>7798</v>
      </c>
      <c r="C118" s="3" t="s">
        <v>129</v>
      </c>
      <c r="D118" s="59">
        <f t="shared" si="9"/>
        <v>3500</v>
      </c>
      <c r="E118" s="61">
        <f>'HS'!G118</f>
        <v>2000</v>
      </c>
      <c r="F118" s="59">
        <f>Fotball!G118</f>
        <v>0</v>
      </c>
      <c r="G118" s="61">
        <f>Håndball!G118</f>
        <v>1500</v>
      </c>
      <c r="H118" s="59">
        <f>Bandy!G118</f>
        <v>0</v>
      </c>
      <c r="I118" s="61">
        <f>Hopp!G118</f>
        <v>0</v>
      </c>
      <c r="J118" s="59">
        <f>Softball!G118</f>
        <v>0</v>
      </c>
      <c r="K118" s="61">
        <f>Alpint!G118</f>
        <v>0</v>
      </c>
      <c r="L118" s="59">
        <f>Langrenn!G118</f>
        <v>0</v>
      </c>
    </row>
    <row r="119" spans="1:12" ht="12.75">
      <c r="A119" s="13">
        <v>7830</v>
      </c>
      <c r="B119" s="13">
        <v>7830</v>
      </c>
      <c r="C119" s="3" t="s">
        <v>112</v>
      </c>
      <c r="D119" s="59">
        <f t="shared" si="9"/>
        <v>0</v>
      </c>
      <c r="E119" s="61">
        <f>'HS'!G119</f>
        <v>0</v>
      </c>
      <c r="F119" s="59">
        <f>Fotball!G119</f>
        <v>0</v>
      </c>
      <c r="G119" s="61">
        <f>Håndball!G119</f>
        <v>0</v>
      </c>
      <c r="H119" s="59">
        <f>Bandy!G119</f>
        <v>0</v>
      </c>
      <c r="I119" s="61">
        <f>Hopp!G119</f>
        <v>0</v>
      </c>
      <c r="J119" s="59">
        <f>Softball!G119</f>
        <v>0</v>
      </c>
      <c r="K119" s="61">
        <f>Alpint!G119</f>
        <v>0</v>
      </c>
      <c r="L119" s="59">
        <f>Langrenn!G119</f>
        <v>0</v>
      </c>
    </row>
    <row r="120" spans="1:12" ht="12.75">
      <c r="A120" s="13">
        <v>7990</v>
      </c>
      <c r="B120" s="13">
        <v>7990</v>
      </c>
      <c r="C120" s="3" t="s">
        <v>113</v>
      </c>
      <c r="D120" s="59">
        <f t="shared" si="9"/>
        <v>0</v>
      </c>
      <c r="E120" s="61">
        <f>'HS'!G120</f>
        <v>0</v>
      </c>
      <c r="F120" s="59">
        <f>Fotball!G120</f>
        <v>0</v>
      </c>
      <c r="G120" s="61">
        <f>Håndball!G120</f>
        <v>0</v>
      </c>
      <c r="H120" s="59">
        <f>Bandy!G120</f>
        <v>0</v>
      </c>
      <c r="I120" s="61">
        <f>Hopp!G120</f>
        <v>0</v>
      </c>
      <c r="J120" s="59">
        <f>Softball!G120</f>
        <v>0</v>
      </c>
      <c r="K120" s="61">
        <f>Alpint!G120</f>
        <v>0</v>
      </c>
      <c r="L120" s="59">
        <f>Langrenn!G120</f>
        <v>0</v>
      </c>
    </row>
    <row r="121" spans="1:12" ht="12.75">
      <c r="A121" s="13"/>
      <c r="B121" s="13"/>
      <c r="C121" s="3"/>
      <c r="D121" s="59"/>
      <c r="E121" s="61"/>
      <c r="F121" s="59"/>
      <c r="G121" s="61"/>
      <c r="H121" s="59"/>
      <c r="I121" s="61">
        <f>Hopp!G121</f>
        <v>0</v>
      </c>
      <c r="J121" s="59">
        <f>Softball!G121</f>
        <v>0</v>
      </c>
      <c r="K121" s="61">
        <f>Alpint!G121</f>
        <v>0</v>
      </c>
      <c r="L121" s="59">
        <f>Langrenn!G121</f>
        <v>0</v>
      </c>
    </row>
    <row r="122" spans="1:12" ht="12.75">
      <c r="A122" s="11"/>
      <c r="B122" s="11"/>
      <c r="C122" s="6" t="s">
        <v>6</v>
      </c>
      <c r="D122" s="62">
        <f aca="true" t="shared" si="10" ref="D122:L122">SUM(D84:D120)</f>
        <v>2518500</v>
      </c>
      <c r="E122" s="63">
        <f t="shared" si="10"/>
        <v>951000</v>
      </c>
      <c r="F122" s="62">
        <f t="shared" si="10"/>
        <v>1281000</v>
      </c>
      <c r="G122" s="63">
        <f t="shared" si="10"/>
        <v>133500</v>
      </c>
      <c r="H122" s="62">
        <f t="shared" si="10"/>
        <v>91000</v>
      </c>
      <c r="I122" s="63">
        <f t="shared" si="10"/>
        <v>12100</v>
      </c>
      <c r="J122" s="62">
        <f t="shared" si="10"/>
        <v>30100</v>
      </c>
      <c r="K122" s="63">
        <f t="shared" si="10"/>
        <v>0</v>
      </c>
      <c r="L122" s="62">
        <f t="shared" si="10"/>
        <v>19800</v>
      </c>
    </row>
    <row r="123" spans="1:12" ht="12.75">
      <c r="A123" s="11"/>
      <c r="B123" s="11"/>
      <c r="C123" s="6"/>
      <c r="D123" s="60"/>
      <c r="E123" s="64"/>
      <c r="F123" s="60"/>
      <c r="G123" s="64"/>
      <c r="H123" s="60"/>
      <c r="I123" s="64"/>
      <c r="J123" s="60"/>
      <c r="K123" s="64"/>
      <c r="L123" s="60"/>
    </row>
    <row r="124" spans="1:12" ht="12.75">
      <c r="A124" s="13">
        <v>6000</v>
      </c>
      <c r="B124" s="13">
        <v>6000</v>
      </c>
      <c r="C124" s="3" t="s">
        <v>114</v>
      </c>
      <c r="D124" s="59">
        <f>SUM(E124:L124)</f>
        <v>150000</v>
      </c>
      <c r="E124" s="61">
        <f>'HS'!G124</f>
        <v>150000</v>
      </c>
      <c r="F124" s="59">
        <f>Fotball!G124</f>
        <v>0</v>
      </c>
      <c r="G124" s="61">
        <f>Håndball!G124</f>
        <v>0</v>
      </c>
      <c r="H124" s="59">
        <f>Bandy!G124</f>
        <v>0</v>
      </c>
      <c r="I124" s="61">
        <f>Hopp!G124</f>
        <v>0</v>
      </c>
      <c r="J124" s="59">
        <f>Softball!G124</f>
        <v>0</v>
      </c>
      <c r="K124" s="61">
        <f>Alpint!G124</f>
        <v>0</v>
      </c>
      <c r="L124" s="59">
        <f>Langrenn!G124</f>
        <v>0</v>
      </c>
    </row>
    <row r="125" spans="1:12" ht="12.75">
      <c r="A125" s="13">
        <v>6010</v>
      </c>
      <c r="B125" s="13">
        <v>6010</v>
      </c>
      <c r="C125" s="3" t="s">
        <v>115</v>
      </c>
      <c r="D125" s="59">
        <f>SUM(E125:L125)</f>
        <v>415000</v>
      </c>
      <c r="E125" s="61">
        <f>'HS'!G125</f>
        <v>35000</v>
      </c>
      <c r="F125" s="59">
        <f>Fotball!G125</f>
        <v>330000</v>
      </c>
      <c r="G125" s="61">
        <f>Håndball!G125</f>
        <v>0</v>
      </c>
      <c r="H125" s="59">
        <f>Bandy!G125</f>
        <v>50000</v>
      </c>
      <c r="I125" s="61">
        <f>Hopp!G125</f>
        <v>0</v>
      </c>
      <c r="J125" s="59">
        <f>Softball!G125</f>
        <v>0</v>
      </c>
      <c r="K125" s="61">
        <f>Alpint!G125</f>
        <v>0</v>
      </c>
      <c r="L125" s="59">
        <f>Langrenn!G125</f>
        <v>0</v>
      </c>
    </row>
    <row r="126" spans="1:12" ht="12.75">
      <c r="A126" s="11"/>
      <c r="B126" s="11"/>
      <c r="C126" s="6" t="s">
        <v>10</v>
      </c>
      <c r="D126" s="62">
        <f aca="true" t="shared" si="11" ref="D126:L126">SUM(D124:D125)</f>
        <v>565000</v>
      </c>
      <c r="E126" s="63">
        <f t="shared" si="11"/>
        <v>185000</v>
      </c>
      <c r="F126" s="62">
        <f t="shared" si="11"/>
        <v>330000</v>
      </c>
      <c r="G126" s="63">
        <f t="shared" si="11"/>
        <v>0</v>
      </c>
      <c r="H126" s="62">
        <f t="shared" si="11"/>
        <v>50000</v>
      </c>
      <c r="I126" s="63">
        <f t="shared" si="11"/>
        <v>0</v>
      </c>
      <c r="J126" s="62">
        <f t="shared" si="11"/>
        <v>0</v>
      </c>
      <c r="K126" s="63">
        <f t="shared" si="11"/>
        <v>0</v>
      </c>
      <c r="L126" s="62">
        <f t="shared" si="11"/>
        <v>0</v>
      </c>
    </row>
    <row r="127" spans="1:12" ht="12.75">
      <c r="A127" s="13"/>
      <c r="B127" s="13"/>
      <c r="C127" s="3"/>
      <c r="D127" s="59"/>
      <c r="E127" s="61"/>
      <c r="F127" s="59"/>
      <c r="G127" s="61"/>
      <c r="H127" s="59"/>
      <c r="I127" s="61"/>
      <c r="J127" s="59"/>
      <c r="K127" s="61"/>
      <c r="L127" s="59"/>
    </row>
    <row r="128" spans="1:12" ht="13.5" customHeight="1">
      <c r="A128" s="11"/>
      <c r="B128" s="11"/>
      <c r="C128" s="6" t="s">
        <v>2</v>
      </c>
      <c r="D128" s="62">
        <f aca="true" t="shared" si="12" ref="D128:J128">D39-D126-D122-D82-D57</f>
        <v>117933</v>
      </c>
      <c r="E128" s="63">
        <f t="shared" si="12"/>
        <v>2054</v>
      </c>
      <c r="F128" s="62">
        <f t="shared" si="12"/>
        <v>84900</v>
      </c>
      <c r="G128" s="63">
        <f t="shared" si="12"/>
        <v>158</v>
      </c>
      <c r="H128" s="62">
        <f t="shared" si="12"/>
        <v>9000</v>
      </c>
      <c r="I128" s="63">
        <f t="shared" si="12"/>
        <v>21558</v>
      </c>
      <c r="J128" s="62">
        <f t="shared" si="12"/>
        <v>-5250</v>
      </c>
      <c r="K128" s="63">
        <f>K39-K126-K122-K82-K57</f>
        <v>5000</v>
      </c>
      <c r="L128" s="62">
        <f>L39-L126-L122-L82-L57</f>
        <v>513</v>
      </c>
    </row>
    <row r="129" spans="1:12" ht="13.5" customHeight="1">
      <c r="A129" s="13"/>
      <c r="B129" s="13"/>
      <c r="C129" s="3"/>
      <c r="D129" s="59"/>
      <c r="E129" s="61"/>
      <c r="F129" s="59"/>
      <c r="G129" s="61"/>
      <c r="H129" s="59"/>
      <c r="I129" s="61"/>
      <c r="J129" s="59"/>
      <c r="K129" s="61"/>
      <c r="L129" s="59"/>
    </row>
    <row r="130" spans="1:12" ht="13.5" customHeight="1">
      <c r="A130" s="13">
        <v>8050</v>
      </c>
      <c r="B130" s="13">
        <v>8050</v>
      </c>
      <c r="C130" s="3" t="s">
        <v>7</v>
      </c>
      <c r="D130" s="59">
        <f>SUM(E130:L130)</f>
        <v>0</v>
      </c>
      <c r="E130" s="61">
        <f>'HS'!G130</f>
        <v>0</v>
      </c>
      <c r="F130" s="59">
        <f>Fotball!G130</f>
        <v>0</v>
      </c>
      <c r="G130" s="61">
        <f>Håndball!G130</f>
        <v>0</v>
      </c>
      <c r="H130" s="59">
        <f>Bandy!G130</f>
        <v>0</v>
      </c>
      <c r="I130" s="61">
        <f>Hopp!G130</f>
        <v>0</v>
      </c>
      <c r="J130" s="59">
        <f>Softball!G130</f>
        <v>0</v>
      </c>
      <c r="K130" s="61">
        <f>Alpint!G130</f>
        <v>0</v>
      </c>
      <c r="L130" s="59">
        <f>Langrenn!G130</f>
        <v>0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59">
        <f>SUM(E131:L131)</f>
        <v>0</v>
      </c>
      <c r="E131" s="61">
        <f>'HS'!G131</f>
        <v>0</v>
      </c>
      <c r="F131" s="59">
        <f>Fotball!G131</f>
        <v>0</v>
      </c>
      <c r="G131" s="61">
        <f>Håndball!G131</f>
        <v>0</v>
      </c>
      <c r="H131" s="59">
        <f>Bandy!G131</f>
        <v>0</v>
      </c>
      <c r="I131" s="61">
        <f>Hopp!G131</f>
        <v>0</v>
      </c>
      <c r="J131" s="59">
        <f>Softball!G131</f>
        <v>0</v>
      </c>
      <c r="K131" s="61">
        <f>Alpint!G131</f>
        <v>0</v>
      </c>
      <c r="L131" s="59">
        <f>Langrenn!G131</f>
        <v>0</v>
      </c>
    </row>
    <row r="132" spans="1:12" ht="13.5" customHeight="1">
      <c r="A132" s="13">
        <v>8150</v>
      </c>
      <c r="B132" s="13">
        <v>8150</v>
      </c>
      <c r="C132" s="3" t="s">
        <v>116</v>
      </c>
      <c r="D132" s="59">
        <f>SUM(E132:L132)</f>
        <v>25000</v>
      </c>
      <c r="E132" s="61">
        <f>'HS'!G132</f>
        <v>0</v>
      </c>
      <c r="F132" s="59">
        <f>Fotball!G132</f>
        <v>25000</v>
      </c>
      <c r="G132" s="61">
        <f>Håndball!G132</f>
        <v>0</v>
      </c>
      <c r="H132" s="59">
        <f>Bandy!G132</f>
        <v>0</v>
      </c>
      <c r="I132" s="61">
        <f>Hopp!G132</f>
        <v>0</v>
      </c>
      <c r="J132" s="59">
        <f>Softball!G132</f>
        <v>0</v>
      </c>
      <c r="K132" s="61">
        <f>Alpint!G132</f>
        <v>0</v>
      </c>
      <c r="L132" s="59">
        <f>Langrenn!G132</f>
        <v>0</v>
      </c>
    </row>
    <row r="133" spans="1:12" ht="13.5" customHeight="1">
      <c r="A133" s="11"/>
      <c r="B133" s="11"/>
      <c r="C133" s="6" t="s">
        <v>17</v>
      </c>
      <c r="D133" s="62">
        <f aca="true" t="shared" si="13" ref="D133:L133">SUM(D130:D132)</f>
        <v>25000</v>
      </c>
      <c r="E133" s="63">
        <f t="shared" si="13"/>
        <v>0</v>
      </c>
      <c r="F133" s="62">
        <f t="shared" si="13"/>
        <v>25000</v>
      </c>
      <c r="G133" s="63">
        <f t="shared" si="13"/>
        <v>0</v>
      </c>
      <c r="H133" s="62">
        <f t="shared" si="13"/>
        <v>0</v>
      </c>
      <c r="I133" s="63">
        <f t="shared" si="13"/>
        <v>0</v>
      </c>
      <c r="J133" s="62">
        <f t="shared" si="13"/>
        <v>0</v>
      </c>
      <c r="K133" s="63">
        <f t="shared" si="13"/>
        <v>0</v>
      </c>
      <c r="L133" s="62">
        <f t="shared" si="13"/>
        <v>0</v>
      </c>
    </row>
    <row r="134" spans="1:12" ht="12.75">
      <c r="A134" s="13"/>
      <c r="B134" s="13"/>
      <c r="C134" s="3"/>
      <c r="D134" s="59"/>
      <c r="E134" s="61"/>
      <c r="F134" s="59"/>
      <c r="G134" s="61"/>
      <c r="H134" s="59"/>
      <c r="I134" s="61"/>
      <c r="J134" s="59"/>
      <c r="K134" s="61"/>
      <c r="L134" s="59"/>
    </row>
    <row r="135" spans="1:12" ht="12.75">
      <c r="A135" s="11"/>
      <c r="B135" s="11"/>
      <c r="C135" s="8" t="s">
        <v>8</v>
      </c>
      <c r="D135" s="62">
        <f aca="true" t="shared" si="14" ref="D135:J135">D128-D133</f>
        <v>92933</v>
      </c>
      <c r="E135" s="65">
        <f t="shared" si="14"/>
        <v>2054</v>
      </c>
      <c r="F135" s="62">
        <f t="shared" si="14"/>
        <v>59900</v>
      </c>
      <c r="G135" s="65">
        <f t="shared" si="14"/>
        <v>158</v>
      </c>
      <c r="H135" s="62">
        <f t="shared" si="14"/>
        <v>9000</v>
      </c>
      <c r="I135" s="65">
        <f t="shared" si="14"/>
        <v>21558</v>
      </c>
      <c r="J135" s="62">
        <f t="shared" si="14"/>
        <v>-5250</v>
      </c>
      <c r="K135" s="65">
        <f>K128-K133</f>
        <v>5000</v>
      </c>
      <c r="L135" s="62">
        <f>L128-L133</f>
        <v>513</v>
      </c>
    </row>
    <row r="136" ht="15.7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36"/>
  <sheetViews>
    <sheetView zoomScalePageLayoutView="0" workbookViewId="0" topLeftCell="A1">
      <selection activeCell="G135" sqref="G135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2" customWidth="1"/>
    <col min="8" max="11" width="10.421875" style="2" customWidth="1"/>
    <col min="12" max="12" width="10.421875" style="0" customWidth="1"/>
    <col min="13" max="13" width="17.421875" style="0" bestFit="1" customWidth="1"/>
    <col min="14" max="14" width="20.28125" style="0" bestFit="1" customWidth="1"/>
  </cols>
  <sheetData>
    <row r="1" spans="1:11" ht="15">
      <c r="A1" s="2">
        <v>261</v>
      </c>
      <c r="C1" s="1" t="s">
        <v>11</v>
      </c>
      <c r="D1" s="1" t="s">
        <v>130</v>
      </c>
      <c r="E1" s="1"/>
      <c r="F1" s="1"/>
      <c r="G1" s="1"/>
      <c r="J1" s="4"/>
      <c r="K1"/>
    </row>
    <row r="2" spans="3:11" ht="15">
      <c r="C2" s="1"/>
      <c r="D2" s="1"/>
      <c r="E2" s="1"/>
      <c r="F2" s="1"/>
      <c r="G2" s="1"/>
      <c r="H2" s="1"/>
      <c r="K2" s="1"/>
    </row>
    <row r="3" spans="3:11" ht="15">
      <c r="C3" s="1" t="s">
        <v>18</v>
      </c>
      <c r="D3" s="1"/>
      <c r="E3" s="1"/>
      <c r="F3" s="1"/>
      <c r="G3" s="1"/>
      <c r="H3" s="1"/>
      <c r="K3" s="1"/>
    </row>
    <row r="4" spans="3:11" ht="15">
      <c r="C4" s="1"/>
      <c r="D4" s="1"/>
      <c r="E4" s="1"/>
      <c r="F4" s="1"/>
      <c r="G4" s="1"/>
      <c r="H4" s="1"/>
      <c r="K4" s="1"/>
    </row>
    <row r="5" spans="1:11" s="18" customFormat="1" ht="12" hidden="1">
      <c r="A5" s="16"/>
      <c r="B5" s="16"/>
      <c r="C5" s="17"/>
      <c r="D5" s="17"/>
      <c r="E5" s="17"/>
      <c r="F5" s="17"/>
      <c r="G5" s="17"/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</row>
    <row r="6" spans="1:11" s="18" customFormat="1" ht="12" hidden="1">
      <c r="A6" s="16"/>
      <c r="B6" s="16"/>
      <c r="C6" s="17"/>
      <c r="D6" s="17"/>
      <c r="E6" s="17"/>
      <c r="F6" s="17"/>
      <c r="G6" s="17"/>
      <c r="H6" s="17">
        <f>'HS'!H6</f>
        <v>201803</v>
      </c>
      <c r="I6" s="17">
        <f>'HS'!I6</f>
        <v>201806</v>
      </c>
      <c r="J6" s="17" t="e">
        <f>'HS'!J6</f>
        <v>#REF!</v>
      </c>
      <c r="K6" s="17" t="e">
        <f>'HS'!K6</f>
        <v>#REF!</v>
      </c>
    </row>
    <row r="7" spans="4:14" ht="12.75">
      <c r="D7" s="23" t="s">
        <v>130</v>
      </c>
      <c r="E7" s="23" t="s">
        <v>130</v>
      </c>
      <c r="F7" s="23" t="s">
        <v>130</v>
      </c>
      <c r="G7" s="23" t="s">
        <v>130</v>
      </c>
      <c r="H7" s="27" t="s">
        <v>135</v>
      </c>
      <c r="I7" s="27" t="s">
        <v>135</v>
      </c>
      <c r="J7" s="27" t="s">
        <v>135</v>
      </c>
      <c r="K7" s="27" t="s">
        <v>131</v>
      </c>
      <c r="L7" s="29" t="s">
        <v>135</v>
      </c>
      <c r="M7" t="s">
        <v>137</v>
      </c>
      <c r="N7" t="s">
        <v>173</v>
      </c>
    </row>
    <row r="8" spans="1:12" ht="12.75">
      <c r="A8" s="4"/>
      <c r="B8" s="5"/>
      <c r="C8" s="22" t="s">
        <v>0</v>
      </c>
      <c r="D8" s="21" t="s">
        <v>30</v>
      </c>
      <c r="E8" s="21" t="s">
        <v>31</v>
      </c>
      <c r="F8" s="21" t="s">
        <v>32</v>
      </c>
      <c r="G8" s="21" t="s">
        <v>33</v>
      </c>
      <c r="H8" s="28" t="s">
        <v>132</v>
      </c>
      <c r="I8" s="28" t="s">
        <v>133</v>
      </c>
      <c r="J8" s="28" t="s">
        <v>134</v>
      </c>
      <c r="K8" s="28">
        <v>2018</v>
      </c>
      <c r="L8" s="30">
        <v>2017</v>
      </c>
    </row>
    <row r="9" spans="1:12" ht="12.75">
      <c r="A9" s="13"/>
      <c r="B9" s="13"/>
      <c r="C9" s="3"/>
      <c r="D9" s="19"/>
      <c r="E9" s="19"/>
      <c r="F9" s="19"/>
      <c r="G9" s="19"/>
      <c r="H9" s="12"/>
      <c r="I9" s="12"/>
      <c r="J9" s="12"/>
      <c r="K9" s="31"/>
      <c r="L9" s="42"/>
    </row>
    <row r="10" spans="1:13" ht="12.75">
      <c r="A10" s="13">
        <v>3100</v>
      </c>
      <c r="B10" s="13">
        <v>3100</v>
      </c>
      <c r="C10" s="3" t="s">
        <v>34</v>
      </c>
      <c r="D10" s="59"/>
      <c r="E10" s="59"/>
      <c r="F10" s="59"/>
      <c r="G10" s="59"/>
      <c r="H10" s="12">
        <v>0</v>
      </c>
      <c r="I10" s="12">
        <v>0</v>
      </c>
      <c r="J10" s="12">
        <v>0</v>
      </c>
      <c r="K10" s="31">
        <v>0</v>
      </c>
      <c r="L10" s="43"/>
      <c r="M10" t="s">
        <v>138</v>
      </c>
    </row>
    <row r="11" spans="1:12" ht="12.75">
      <c r="A11" s="13">
        <v>3120</v>
      </c>
      <c r="B11" s="13">
        <v>3120</v>
      </c>
      <c r="C11" s="3" t="s">
        <v>35</v>
      </c>
      <c r="D11" s="59">
        <v>55200</v>
      </c>
      <c r="E11" s="59">
        <v>67200</v>
      </c>
      <c r="F11" s="59">
        <v>73200</v>
      </c>
      <c r="G11" s="59">
        <v>117000</v>
      </c>
      <c r="H11" s="12">
        <v>92812.5</v>
      </c>
      <c r="I11" s="12">
        <v>86012.5</v>
      </c>
      <c r="J11" s="12">
        <v>86012.5</v>
      </c>
      <c r="K11" s="31">
        <v>92000</v>
      </c>
      <c r="L11" s="43">
        <v>75000</v>
      </c>
    </row>
    <row r="12" spans="1:12" ht="12.75">
      <c r="A12" s="13">
        <v>3125</v>
      </c>
      <c r="B12" s="13">
        <v>3125</v>
      </c>
      <c r="C12" s="3" t="s">
        <v>36</v>
      </c>
      <c r="D12" s="59"/>
      <c r="E12" s="59"/>
      <c r="F12" s="59"/>
      <c r="G12" s="59"/>
      <c r="H12" s="12">
        <v>0</v>
      </c>
      <c r="I12" s="12">
        <v>0</v>
      </c>
      <c r="J12" s="12">
        <v>0</v>
      </c>
      <c r="K12" s="31">
        <v>0</v>
      </c>
      <c r="L12" s="43"/>
    </row>
    <row r="13" spans="1:12" ht="12.75">
      <c r="A13" s="13">
        <v>3130</v>
      </c>
      <c r="B13" s="13">
        <v>3130</v>
      </c>
      <c r="C13" s="3" t="s">
        <v>37</v>
      </c>
      <c r="D13" s="59">
        <v>15000</v>
      </c>
      <c r="E13" s="59">
        <v>15000</v>
      </c>
      <c r="F13" s="59">
        <v>15000</v>
      </c>
      <c r="G13" s="59">
        <v>25000</v>
      </c>
      <c r="H13" s="12">
        <v>16389</v>
      </c>
      <c r="I13" s="12">
        <v>17779</v>
      </c>
      <c r="J13" s="12">
        <v>18269</v>
      </c>
      <c r="K13" s="31">
        <v>25000</v>
      </c>
      <c r="L13" s="43">
        <v>5885</v>
      </c>
    </row>
    <row r="14" spans="1:13" ht="12.75">
      <c r="A14" s="13">
        <v>3200</v>
      </c>
      <c r="B14" s="13">
        <v>3200</v>
      </c>
      <c r="C14" s="3" t="s">
        <v>38</v>
      </c>
      <c r="D14" s="59"/>
      <c r="E14" s="59"/>
      <c r="F14" s="59"/>
      <c r="G14" s="59"/>
      <c r="H14" s="12">
        <v>0</v>
      </c>
      <c r="I14" s="12">
        <v>0</v>
      </c>
      <c r="J14" s="12">
        <v>0</v>
      </c>
      <c r="K14" s="31">
        <v>0</v>
      </c>
      <c r="L14" s="43"/>
      <c r="M14" t="s">
        <v>138</v>
      </c>
    </row>
    <row r="15" spans="1:12" ht="12.75">
      <c r="A15" s="13">
        <v>3210</v>
      </c>
      <c r="B15" s="13">
        <v>3210</v>
      </c>
      <c r="C15" s="3" t="s">
        <v>39</v>
      </c>
      <c r="D15" s="59">
        <v>188734</v>
      </c>
      <c r="E15" s="59">
        <v>243260</v>
      </c>
      <c r="F15" s="59">
        <v>243260</v>
      </c>
      <c r="G15" s="59">
        <v>405433</v>
      </c>
      <c r="H15" s="12">
        <v>213195</v>
      </c>
      <c r="I15" s="12">
        <v>216595</v>
      </c>
      <c r="J15" s="12">
        <v>216595</v>
      </c>
      <c r="K15" s="31">
        <v>405603</v>
      </c>
      <c r="L15" s="43">
        <v>341730</v>
      </c>
    </row>
    <row r="16" spans="1:12" ht="12.75">
      <c r="A16" s="13">
        <v>3215</v>
      </c>
      <c r="B16" s="13">
        <v>3215</v>
      </c>
      <c r="C16" s="3" t="s">
        <v>40</v>
      </c>
      <c r="D16" s="59"/>
      <c r="E16" s="59"/>
      <c r="F16" s="59"/>
      <c r="G16" s="59"/>
      <c r="H16" s="12">
        <v>0</v>
      </c>
      <c r="I16" s="12">
        <v>0</v>
      </c>
      <c r="J16" s="12">
        <v>0</v>
      </c>
      <c r="K16" s="31">
        <v>0</v>
      </c>
      <c r="L16" s="43"/>
    </row>
    <row r="17" spans="1:12" ht="12.75">
      <c r="A17" s="13">
        <v>3217</v>
      </c>
      <c r="B17" s="13">
        <v>3217</v>
      </c>
      <c r="C17" s="3" t="s">
        <v>41</v>
      </c>
      <c r="D17" s="59"/>
      <c r="E17" s="59"/>
      <c r="F17" s="59"/>
      <c r="G17" s="59"/>
      <c r="H17" s="12">
        <v>0</v>
      </c>
      <c r="I17" s="12">
        <v>0</v>
      </c>
      <c r="J17" s="12">
        <v>0</v>
      </c>
      <c r="K17" s="31">
        <v>0</v>
      </c>
      <c r="L17" s="43"/>
    </row>
    <row r="18" spans="1:12" ht="12.75">
      <c r="A18" s="13">
        <v>3218</v>
      </c>
      <c r="B18" s="13">
        <v>3218</v>
      </c>
      <c r="C18" s="3" t="s">
        <v>42</v>
      </c>
      <c r="D18" s="59"/>
      <c r="E18" s="59"/>
      <c r="F18" s="59"/>
      <c r="G18" s="59"/>
      <c r="H18" s="12">
        <v>0</v>
      </c>
      <c r="I18" s="12">
        <v>0</v>
      </c>
      <c r="J18" s="12">
        <v>0</v>
      </c>
      <c r="K18" s="31">
        <v>0</v>
      </c>
      <c r="L18" s="43"/>
    </row>
    <row r="19" spans="1:13" ht="12.75">
      <c r="A19" s="13">
        <v>3220</v>
      </c>
      <c r="B19" s="13">
        <v>3220</v>
      </c>
      <c r="C19" s="3" t="s">
        <v>43</v>
      </c>
      <c r="D19" s="59"/>
      <c r="E19" s="59"/>
      <c r="F19" s="59"/>
      <c r="G19" s="59"/>
      <c r="H19" s="12">
        <v>0</v>
      </c>
      <c r="I19" s="12">
        <v>0</v>
      </c>
      <c r="J19" s="12">
        <v>0</v>
      </c>
      <c r="K19" s="31">
        <v>0</v>
      </c>
      <c r="L19" s="43"/>
      <c r="M19" t="s">
        <v>139</v>
      </c>
    </row>
    <row r="20" spans="1:13" ht="12.75">
      <c r="A20" s="13">
        <v>3320</v>
      </c>
      <c r="B20" s="13">
        <v>3320</v>
      </c>
      <c r="C20" s="3" t="s">
        <v>44</v>
      </c>
      <c r="D20" s="59">
        <v>101400</v>
      </c>
      <c r="E20" s="59">
        <v>101400</v>
      </c>
      <c r="F20" s="59">
        <v>101400</v>
      </c>
      <c r="G20" s="59">
        <v>169000</v>
      </c>
      <c r="H20" s="12">
        <v>120417</v>
      </c>
      <c r="I20" s="12">
        <v>204607</v>
      </c>
      <c r="J20" s="12">
        <v>204582</v>
      </c>
      <c r="K20" s="31">
        <v>109000</v>
      </c>
      <c r="L20" s="43">
        <v>99325</v>
      </c>
      <c r="M20" t="s">
        <v>140</v>
      </c>
    </row>
    <row r="21" spans="1:12" ht="12.75">
      <c r="A21" s="13">
        <v>3321</v>
      </c>
      <c r="B21" s="13">
        <v>3321</v>
      </c>
      <c r="C21" s="3" t="s">
        <v>45</v>
      </c>
      <c r="D21" s="59"/>
      <c r="E21" s="59"/>
      <c r="F21" s="59"/>
      <c r="G21" s="59"/>
      <c r="H21" s="12">
        <v>0</v>
      </c>
      <c r="I21" s="12">
        <v>0</v>
      </c>
      <c r="J21" s="12">
        <v>0</v>
      </c>
      <c r="K21" s="31">
        <v>0</v>
      </c>
      <c r="L21" s="43"/>
    </row>
    <row r="22" spans="1:13" ht="12.75">
      <c r="A22" s="13">
        <v>3325</v>
      </c>
      <c r="B22" s="13">
        <v>3325</v>
      </c>
      <c r="C22" s="3" t="s">
        <v>15</v>
      </c>
      <c r="D22" s="59">
        <v>6000</v>
      </c>
      <c r="E22" s="59">
        <v>6000</v>
      </c>
      <c r="F22" s="59">
        <v>6000</v>
      </c>
      <c r="G22" s="59">
        <v>10000</v>
      </c>
      <c r="H22" s="12">
        <v>0</v>
      </c>
      <c r="I22" s="12">
        <v>0</v>
      </c>
      <c r="J22" s="12">
        <v>0</v>
      </c>
      <c r="K22" s="31">
        <v>20000</v>
      </c>
      <c r="L22" s="43"/>
      <c r="M22" t="s">
        <v>141</v>
      </c>
    </row>
    <row r="23" spans="1:12" ht="12.75">
      <c r="A23" s="13">
        <v>3350</v>
      </c>
      <c r="B23" s="13">
        <v>3350</v>
      </c>
      <c r="C23" s="3" t="s">
        <v>46</v>
      </c>
      <c r="D23" s="59"/>
      <c r="E23" s="59"/>
      <c r="F23" s="59"/>
      <c r="G23" s="59"/>
      <c r="H23" s="12">
        <v>0</v>
      </c>
      <c r="I23" s="12">
        <v>0</v>
      </c>
      <c r="J23" s="12">
        <v>0</v>
      </c>
      <c r="K23" s="31">
        <v>0</v>
      </c>
      <c r="L23" s="43"/>
    </row>
    <row r="24" spans="1:12" ht="12.75">
      <c r="A24" s="13">
        <v>3360</v>
      </c>
      <c r="B24" s="13">
        <v>3360</v>
      </c>
      <c r="C24" s="3" t="s">
        <v>47</v>
      </c>
      <c r="D24" s="59"/>
      <c r="E24" s="59"/>
      <c r="F24" s="59"/>
      <c r="G24" s="59"/>
      <c r="H24" s="12">
        <v>0</v>
      </c>
      <c r="I24" s="12">
        <v>0</v>
      </c>
      <c r="J24" s="12">
        <v>0</v>
      </c>
      <c r="K24" s="31">
        <v>0</v>
      </c>
      <c r="L24" s="43"/>
    </row>
    <row r="25" spans="1:12" ht="12.75">
      <c r="A25" s="13">
        <v>3440</v>
      </c>
      <c r="B25" s="13">
        <v>3440</v>
      </c>
      <c r="C25" s="3" t="s">
        <v>20</v>
      </c>
      <c r="D25" s="59"/>
      <c r="E25" s="59"/>
      <c r="F25" s="59"/>
      <c r="G25" s="59"/>
      <c r="H25" s="12">
        <v>0</v>
      </c>
      <c r="I25" s="12">
        <v>0</v>
      </c>
      <c r="J25" s="12">
        <v>0</v>
      </c>
      <c r="K25" s="31">
        <v>0</v>
      </c>
      <c r="L25" s="43"/>
    </row>
    <row r="26" spans="1:12" ht="12.75">
      <c r="A26" s="13">
        <v>3500</v>
      </c>
      <c r="B26" s="13">
        <v>3500</v>
      </c>
      <c r="C26" s="3" t="s">
        <v>16</v>
      </c>
      <c r="D26" s="59"/>
      <c r="E26" s="59"/>
      <c r="F26" s="59"/>
      <c r="G26" s="59"/>
      <c r="H26" s="12">
        <v>0</v>
      </c>
      <c r="I26" s="12">
        <v>0</v>
      </c>
      <c r="J26" s="12">
        <v>0</v>
      </c>
      <c r="K26" s="31">
        <v>0</v>
      </c>
      <c r="L26" s="43"/>
    </row>
    <row r="27" spans="1:12" ht="12.75">
      <c r="A27" s="13">
        <v>3605</v>
      </c>
      <c r="B27" s="13">
        <v>3605</v>
      </c>
      <c r="C27" s="3" t="s">
        <v>48</v>
      </c>
      <c r="D27" s="59"/>
      <c r="E27" s="59"/>
      <c r="F27" s="59"/>
      <c r="G27" s="59"/>
      <c r="H27" s="12">
        <v>0</v>
      </c>
      <c r="I27" s="12">
        <v>0</v>
      </c>
      <c r="J27" s="12">
        <v>0</v>
      </c>
      <c r="K27" s="31">
        <v>0</v>
      </c>
      <c r="L27" s="43"/>
    </row>
    <row r="28" spans="1:12" ht="12.75">
      <c r="A28" s="13">
        <v>3610</v>
      </c>
      <c r="B28" s="13">
        <v>3610</v>
      </c>
      <c r="C28" s="3" t="s">
        <v>49</v>
      </c>
      <c r="D28" s="59"/>
      <c r="E28" s="59"/>
      <c r="F28" s="59"/>
      <c r="G28" s="59"/>
      <c r="H28" s="12">
        <v>0</v>
      </c>
      <c r="I28" s="12">
        <v>0</v>
      </c>
      <c r="J28" s="12">
        <v>0</v>
      </c>
      <c r="K28" s="31">
        <v>0</v>
      </c>
      <c r="L28" s="43"/>
    </row>
    <row r="29" spans="1:12" ht="12.75">
      <c r="A29" s="13"/>
      <c r="B29" s="13"/>
      <c r="C29" s="6" t="s">
        <v>3</v>
      </c>
      <c r="D29" s="24">
        <f aca="true" t="shared" si="0" ref="D29:L29">SUM(D10:D28)</f>
        <v>366334</v>
      </c>
      <c r="E29" s="24">
        <f t="shared" si="0"/>
        <v>432860</v>
      </c>
      <c r="F29" s="24">
        <f t="shared" si="0"/>
        <v>438860</v>
      </c>
      <c r="G29" s="24">
        <f t="shared" si="0"/>
        <v>726433</v>
      </c>
      <c r="H29" s="7">
        <f t="shared" si="0"/>
        <v>442813.5</v>
      </c>
      <c r="I29" s="7">
        <f t="shared" si="0"/>
        <v>524993.5</v>
      </c>
      <c r="J29" s="7">
        <f t="shared" si="0"/>
        <v>525458.5</v>
      </c>
      <c r="K29" s="32">
        <f t="shared" si="0"/>
        <v>651603</v>
      </c>
      <c r="L29" s="44">
        <f t="shared" si="0"/>
        <v>521940</v>
      </c>
    </row>
    <row r="30" spans="1:12" ht="12.75">
      <c r="A30" s="13"/>
      <c r="B30" s="13"/>
      <c r="C30" s="3"/>
      <c r="D30" s="19"/>
      <c r="E30" s="19"/>
      <c r="F30" s="19"/>
      <c r="G30" s="19"/>
      <c r="H30" s="12"/>
      <c r="I30" s="12"/>
      <c r="J30" s="12"/>
      <c r="K30" s="31"/>
      <c r="L30" s="43"/>
    </row>
    <row r="31" spans="1:12" ht="12.75">
      <c r="A31" s="13">
        <v>3240</v>
      </c>
      <c r="B31" s="13">
        <v>3240</v>
      </c>
      <c r="C31" s="3" t="s">
        <v>50</v>
      </c>
      <c r="D31" s="59"/>
      <c r="E31" s="59">
        <v>20000</v>
      </c>
      <c r="F31" s="59">
        <v>20000</v>
      </c>
      <c r="G31" s="59">
        <v>20000</v>
      </c>
      <c r="H31" s="12">
        <v>20000</v>
      </c>
      <c r="I31" s="12">
        <v>20000</v>
      </c>
      <c r="J31" s="12">
        <v>20000</v>
      </c>
      <c r="K31" s="31">
        <v>0</v>
      </c>
      <c r="L31" s="43">
        <v>15000</v>
      </c>
    </row>
    <row r="32" spans="1:13" ht="12.75">
      <c r="A32" s="13">
        <v>3441</v>
      </c>
      <c r="B32" s="13">
        <v>3441</v>
      </c>
      <c r="C32" s="3" t="s">
        <v>51</v>
      </c>
      <c r="D32" s="59"/>
      <c r="E32" s="59"/>
      <c r="F32" s="59"/>
      <c r="G32" s="59">
        <v>24000</v>
      </c>
      <c r="H32" s="12">
        <v>0</v>
      </c>
      <c r="I32" s="12">
        <v>0</v>
      </c>
      <c r="J32" s="12">
        <v>0</v>
      </c>
      <c r="K32" s="31">
        <v>25000</v>
      </c>
      <c r="L32" s="43">
        <v>37038</v>
      </c>
      <c r="M32" t="s">
        <v>142</v>
      </c>
    </row>
    <row r="33" spans="1:13" ht="12.75">
      <c r="A33" s="13">
        <v>3461</v>
      </c>
      <c r="B33" s="13">
        <v>3461</v>
      </c>
      <c r="C33" s="3" t="s">
        <v>52</v>
      </c>
      <c r="D33" s="59"/>
      <c r="E33" s="59"/>
      <c r="F33" s="59"/>
      <c r="G33" s="59">
        <v>95000</v>
      </c>
      <c r="H33" s="12">
        <v>0</v>
      </c>
      <c r="I33" s="12">
        <v>0</v>
      </c>
      <c r="J33" s="12">
        <v>93569</v>
      </c>
      <c r="K33" s="31">
        <v>129349</v>
      </c>
      <c r="L33" s="43">
        <v>105480</v>
      </c>
      <c r="M33" t="s">
        <v>143</v>
      </c>
    </row>
    <row r="34" spans="1:12" ht="12.75">
      <c r="A34" s="13">
        <v>3630</v>
      </c>
      <c r="B34" s="13">
        <v>3630</v>
      </c>
      <c r="C34" s="3" t="s">
        <v>53</v>
      </c>
      <c r="D34" s="59"/>
      <c r="E34" s="59"/>
      <c r="F34" s="59"/>
      <c r="G34" s="59"/>
      <c r="H34" s="12">
        <v>0</v>
      </c>
      <c r="I34" s="12">
        <v>0</v>
      </c>
      <c r="J34" s="12">
        <v>0</v>
      </c>
      <c r="K34" s="31">
        <v>0</v>
      </c>
      <c r="L34" s="43"/>
    </row>
    <row r="35" spans="1:13" ht="12.75">
      <c r="A35" s="13">
        <v>3800</v>
      </c>
      <c r="B35" s="13">
        <v>3800</v>
      </c>
      <c r="C35" s="3" t="s">
        <v>126</v>
      </c>
      <c r="D35" s="59"/>
      <c r="E35" s="59"/>
      <c r="F35" s="59"/>
      <c r="G35" s="59"/>
      <c r="H35" s="12">
        <v>0</v>
      </c>
      <c r="I35" s="12">
        <v>0</v>
      </c>
      <c r="J35" s="12">
        <v>0</v>
      </c>
      <c r="K35" s="31">
        <v>0</v>
      </c>
      <c r="L35" s="43"/>
      <c r="M35" t="s">
        <v>144</v>
      </c>
    </row>
    <row r="36" spans="1:12" ht="12.75">
      <c r="A36" s="13">
        <v>3990</v>
      </c>
      <c r="B36" s="13">
        <v>3990</v>
      </c>
      <c r="C36" s="3" t="s">
        <v>54</v>
      </c>
      <c r="D36" s="59"/>
      <c r="E36" s="59"/>
      <c r="F36" s="59"/>
      <c r="G36" s="59"/>
      <c r="H36" s="12">
        <v>0</v>
      </c>
      <c r="I36" s="12">
        <v>60</v>
      </c>
      <c r="J36" s="12">
        <v>60</v>
      </c>
      <c r="K36" s="31">
        <v>0</v>
      </c>
      <c r="L36" s="43"/>
    </row>
    <row r="37" spans="1:12" ht="12.75">
      <c r="A37" s="13">
        <v>3995</v>
      </c>
      <c r="B37" s="13">
        <v>3995</v>
      </c>
      <c r="C37" s="3" t="s">
        <v>21</v>
      </c>
      <c r="D37" s="59"/>
      <c r="E37" s="59"/>
      <c r="F37" s="59"/>
      <c r="G37" s="59"/>
      <c r="H37" s="12">
        <v>0</v>
      </c>
      <c r="I37" s="12">
        <v>0</v>
      </c>
      <c r="J37" s="12">
        <v>0</v>
      </c>
      <c r="K37" s="31">
        <v>0</v>
      </c>
      <c r="L37" s="43"/>
    </row>
    <row r="38" spans="1:12" ht="12.75">
      <c r="A38" s="13"/>
      <c r="B38" s="13"/>
      <c r="C38" s="6" t="s">
        <v>9</v>
      </c>
      <c r="D38" s="24">
        <f aca="true" t="shared" si="1" ref="D38:L38">SUM(D31:D37)</f>
        <v>0</v>
      </c>
      <c r="E38" s="24">
        <f t="shared" si="1"/>
        <v>20000</v>
      </c>
      <c r="F38" s="24">
        <f t="shared" si="1"/>
        <v>20000</v>
      </c>
      <c r="G38" s="24">
        <f t="shared" si="1"/>
        <v>139000</v>
      </c>
      <c r="H38" s="7">
        <f t="shared" si="1"/>
        <v>20000</v>
      </c>
      <c r="I38" s="7">
        <f t="shared" si="1"/>
        <v>20060</v>
      </c>
      <c r="J38" s="7">
        <f t="shared" si="1"/>
        <v>113629</v>
      </c>
      <c r="K38" s="32">
        <f t="shared" si="1"/>
        <v>154349</v>
      </c>
      <c r="L38" s="44">
        <f t="shared" si="1"/>
        <v>157518</v>
      </c>
    </row>
    <row r="39" spans="1:12" ht="12.75">
      <c r="A39" s="11"/>
      <c r="B39" s="11"/>
      <c r="C39" s="6" t="s">
        <v>1</v>
      </c>
      <c r="D39" s="24">
        <f>SUM(D29,D38)</f>
        <v>366334</v>
      </c>
      <c r="E39" s="24">
        <f>SUM(E29,E38)</f>
        <v>452860</v>
      </c>
      <c r="F39" s="24">
        <f>SUM(F29,F38)</f>
        <v>458860</v>
      </c>
      <c r="G39" s="24">
        <f>SUM(G29,G38)</f>
        <v>865433</v>
      </c>
      <c r="H39" s="7">
        <f>H29+H38</f>
        <v>462813.5</v>
      </c>
      <c r="I39" s="7">
        <f>I29+I38</f>
        <v>545053.5</v>
      </c>
      <c r="J39" s="7">
        <f>J29+J38</f>
        <v>639087.5</v>
      </c>
      <c r="K39" s="32">
        <f>K29+K38</f>
        <v>805952</v>
      </c>
      <c r="L39" s="44">
        <f>L29+L38</f>
        <v>679458</v>
      </c>
    </row>
    <row r="40" spans="1:12" ht="12.75">
      <c r="A40" s="13"/>
      <c r="B40" s="13"/>
      <c r="C40" s="3"/>
      <c r="D40" s="19"/>
      <c r="E40" s="19"/>
      <c r="F40" s="19"/>
      <c r="G40" s="19"/>
      <c r="H40" s="12"/>
      <c r="I40" s="12"/>
      <c r="J40" s="12"/>
      <c r="K40" s="31"/>
      <c r="L40" s="43"/>
    </row>
    <row r="41" spans="1:12" ht="12.75">
      <c r="A41" s="13">
        <v>4220</v>
      </c>
      <c r="B41" s="13">
        <v>4220</v>
      </c>
      <c r="C41" s="3" t="s">
        <v>55</v>
      </c>
      <c r="D41" s="59">
        <v>4000</v>
      </c>
      <c r="E41" s="59">
        <v>4000</v>
      </c>
      <c r="F41" s="59">
        <v>4000</v>
      </c>
      <c r="G41" s="59">
        <v>4000</v>
      </c>
      <c r="H41" s="12">
        <v>0</v>
      </c>
      <c r="I41" s="12">
        <v>0</v>
      </c>
      <c r="J41" s="12">
        <v>3500</v>
      </c>
      <c r="K41" s="31">
        <v>4000</v>
      </c>
      <c r="L41" s="43">
        <v>4300</v>
      </c>
    </row>
    <row r="42" spans="1:12" ht="12.75">
      <c r="A42" s="13">
        <v>4221</v>
      </c>
      <c r="B42" s="13">
        <v>4221</v>
      </c>
      <c r="C42" s="3" t="s">
        <v>22</v>
      </c>
      <c r="D42" s="59"/>
      <c r="E42" s="59"/>
      <c r="F42" s="59"/>
      <c r="G42" s="59"/>
      <c r="H42" s="12">
        <v>0</v>
      </c>
      <c r="I42" s="12">
        <v>0</v>
      </c>
      <c r="J42" s="12">
        <v>0</v>
      </c>
      <c r="K42" s="31">
        <v>0</v>
      </c>
      <c r="L42" s="43"/>
    </row>
    <row r="43" spans="1:13" ht="12.75">
      <c r="A43" s="13">
        <v>4222</v>
      </c>
      <c r="B43" s="13">
        <v>4222</v>
      </c>
      <c r="C43" s="3" t="s">
        <v>128</v>
      </c>
      <c r="D43" s="59"/>
      <c r="E43" s="59"/>
      <c r="F43" s="59"/>
      <c r="G43" s="59"/>
      <c r="H43" s="12">
        <v>0</v>
      </c>
      <c r="I43" s="12">
        <v>0</v>
      </c>
      <c r="J43" s="12">
        <v>0</v>
      </c>
      <c r="K43" s="31">
        <v>0</v>
      </c>
      <c r="L43" s="43"/>
      <c r="M43" t="s">
        <v>145</v>
      </c>
    </row>
    <row r="44" spans="1:13" ht="12.75">
      <c r="A44" s="13">
        <v>4225</v>
      </c>
      <c r="B44" s="13">
        <v>4225</v>
      </c>
      <c r="C44" s="3" t="s">
        <v>56</v>
      </c>
      <c r="D44" s="59">
        <v>130000</v>
      </c>
      <c r="E44" s="59">
        <v>130000</v>
      </c>
      <c r="F44" s="59">
        <v>130000</v>
      </c>
      <c r="G44" s="59">
        <v>130000</v>
      </c>
      <c r="H44" s="12">
        <v>111340.05</v>
      </c>
      <c r="I44" s="12">
        <v>121646.59</v>
      </c>
      <c r="J44" s="12">
        <v>126312.08</v>
      </c>
      <c r="K44" s="31">
        <v>100000</v>
      </c>
      <c r="L44" s="43">
        <v>99711</v>
      </c>
      <c r="M44" t="s">
        <v>140</v>
      </c>
    </row>
    <row r="45" spans="1:13" ht="12.75">
      <c r="A45" s="13">
        <v>4228</v>
      </c>
      <c r="B45" s="13">
        <v>4228</v>
      </c>
      <c r="C45" s="3" t="s">
        <v>57</v>
      </c>
      <c r="D45" s="59"/>
      <c r="E45" s="59"/>
      <c r="F45" s="59"/>
      <c r="G45" s="59"/>
      <c r="H45" s="12">
        <v>0</v>
      </c>
      <c r="I45" s="12">
        <v>0</v>
      </c>
      <c r="J45" s="12">
        <v>0</v>
      </c>
      <c r="K45" s="31">
        <v>0</v>
      </c>
      <c r="L45" s="43"/>
      <c r="M45" t="s">
        <v>141</v>
      </c>
    </row>
    <row r="46" spans="1:12" ht="12.75">
      <c r="A46" s="13">
        <v>4230</v>
      </c>
      <c r="B46" s="13">
        <v>4230</v>
      </c>
      <c r="C46" s="3" t="s">
        <v>58</v>
      </c>
      <c r="D46" s="59">
        <v>25000</v>
      </c>
      <c r="E46" s="59">
        <v>25000</v>
      </c>
      <c r="F46" s="59">
        <v>25000</v>
      </c>
      <c r="G46" s="59">
        <v>25000</v>
      </c>
      <c r="H46" s="12">
        <v>0</v>
      </c>
      <c r="I46" s="12">
        <v>19600</v>
      </c>
      <c r="J46" s="12">
        <v>19600</v>
      </c>
      <c r="K46" s="31">
        <v>40000</v>
      </c>
      <c r="L46" s="43">
        <v>42500</v>
      </c>
    </row>
    <row r="47" spans="1:12" ht="12.75">
      <c r="A47" s="13">
        <v>4241</v>
      </c>
      <c r="B47" s="13">
        <v>4241</v>
      </c>
      <c r="C47" s="3" t="s">
        <v>60</v>
      </c>
      <c r="D47" s="59">
        <v>33000</v>
      </c>
      <c r="E47" s="59">
        <v>33000</v>
      </c>
      <c r="F47" s="59">
        <v>33000</v>
      </c>
      <c r="G47" s="59">
        <v>55000</v>
      </c>
      <c r="H47" s="12">
        <v>29095</v>
      </c>
      <c r="I47" s="12">
        <v>32635</v>
      </c>
      <c r="J47" s="12">
        <v>33110</v>
      </c>
      <c r="K47" s="31">
        <v>55000</v>
      </c>
      <c r="L47" s="43">
        <v>63240</v>
      </c>
    </row>
    <row r="48" spans="1:12" ht="12.75">
      <c r="A48" s="13">
        <v>4247</v>
      </c>
      <c r="B48" s="13">
        <v>4247</v>
      </c>
      <c r="C48" s="3" t="s">
        <v>23</v>
      </c>
      <c r="D48" s="59"/>
      <c r="E48" s="59"/>
      <c r="F48" s="59"/>
      <c r="G48" s="59"/>
      <c r="H48" s="12">
        <v>0</v>
      </c>
      <c r="I48" s="12">
        <v>0</v>
      </c>
      <c r="J48" s="12">
        <v>0</v>
      </c>
      <c r="K48" s="31">
        <v>0</v>
      </c>
      <c r="L48" s="43">
        <v>-86180</v>
      </c>
    </row>
    <row r="49" spans="1:12" ht="12.75">
      <c r="A49" s="13">
        <v>4280</v>
      </c>
      <c r="B49" s="13">
        <v>4280</v>
      </c>
      <c r="C49" s="3" t="s">
        <v>62</v>
      </c>
      <c r="D49" s="59"/>
      <c r="E49" s="59"/>
      <c r="F49" s="59"/>
      <c r="G49" s="59"/>
      <c r="H49" s="12">
        <v>0</v>
      </c>
      <c r="I49" s="12">
        <v>0</v>
      </c>
      <c r="J49" s="12">
        <v>0</v>
      </c>
      <c r="K49" s="31">
        <v>0</v>
      </c>
      <c r="L49" s="43"/>
    </row>
    <row r="50" spans="1:12" ht="12.75">
      <c r="A50" s="13">
        <v>4300</v>
      </c>
      <c r="B50" s="13">
        <v>4300</v>
      </c>
      <c r="C50" s="3" t="s">
        <v>63</v>
      </c>
      <c r="D50" s="59"/>
      <c r="E50" s="59"/>
      <c r="F50" s="59"/>
      <c r="G50" s="59"/>
      <c r="H50" s="12">
        <v>0</v>
      </c>
      <c r="I50" s="12">
        <v>0</v>
      </c>
      <c r="J50" s="12">
        <v>0</v>
      </c>
      <c r="K50" s="31">
        <v>15000</v>
      </c>
      <c r="L50" s="43">
        <v>51800</v>
      </c>
    </row>
    <row r="51" spans="1:12" ht="12.75">
      <c r="A51" s="13">
        <v>4331</v>
      </c>
      <c r="B51" s="13">
        <v>4331</v>
      </c>
      <c r="C51" s="3" t="s">
        <v>64</v>
      </c>
      <c r="D51" s="59"/>
      <c r="E51" s="59"/>
      <c r="F51" s="59"/>
      <c r="G51" s="59"/>
      <c r="H51" s="12">
        <v>0</v>
      </c>
      <c r="I51" s="12">
        <v>0</v>
      </c>
      <c r="J51" s="12">
        <v>0</v>
      </c>
      <c r="K51" s="31">
        <v>0</v>
      </c>
      <c r="L51" s="43"/>
    </row>
    <row r="52" spans="1:13" ht="12.75">
      <c r="A52" s="13">
        <v>4500</v>
      </c>
      <c r="B52" s="13">
        <v>4500</v>
      </c>
      <c r="C52" s="3" t="s">
        <v>65</v>
      </c>
      <c r="D52" s="59"/>
      <c r="E52" s="59"/>
      <c r="F52" s="59"/>
      <c r="G52" s="59"/>
      <c r="H52" s="12">
        <v>0</v>
      </c>
      <c r="I52" s="12">
        <v>0</v>
      </c>
      <c r="J52" s="12">
        <v>0</v>
      </c>
      <c r="K52" s="31">
        <v>0</v>
      </c>
      <c r="L52" s="43"/>
      <c r="M52" t="s">
        <v>138</v>
      </c>
    </row>
    <row r="53" spans="1:13" ht="12.75">
      <c r="A53" s="13">
        <v>4800</v>
      </c>
      <c r="B53" s="13">
        <v>4800</v>
      </c>
      <c r="C53" s="3" t="s">
        <v>127</v>
      </c>
      <c r="D53" s="59"/>
      <c r="E53" s="59"/>
      <c r="F53" s="59"/>
      <c r="G53" s="59"/>
      <c r="H53" s="12">
        <v>0</v>
      </c>
      <c r="I53" s="12">
        <v>0</v>
      </c>
      <c r="J53" s="12">
        <v>0</v>
      </c>
      <c r="K53" s="31">
        <v>0</v>
      </c>
      <c r="L53" s="43"/>
      <c r="M53" t="s">
        <v>146</v>
      </c>
    </row>
    <row r="54" spans="1:12" ht="12.75">
      <c r="A54" s="13">
        <v>4990</v>
      </c>
      <c r="B54" s="13">
        <v>4990</v>
      </c>
      <c r="C54" s="3" t="s">
        <v>66</v>
      </c>
      <c r="D54" s="59"/>
      <c r="E54" s="59"/>
      <c r="F54" s="59"/>
      <c r="G54" s="59"/>
      <c r="H54" s="12">
        <v>-24370</v>
      </c>
      <c r="I54" s="12">
        <v>-27395</v>
      </c>
      <c r="J54" s="12">
        <v>-27000</v>
      </c>
      <c r="K54" s="31">
        <v>0</v>
      </c>
      <c r="L54" s="43">
        <v>-1710</v>
      </c>
    </row>
    <row r="55" spans="1:12" ht="12.75">
      <c r="A55" s="13">
        <v>6550</v>
      </c>
      <c r="B55" s="13">
        <v>6550</v>
      </c>
      <c r="C55" s="3" t="s">
        <v>84</v>
      </c>
      <c r="D55" s="59">
        <v>18000</v>
      </c>
      <c r="E55" s="59">
        <v>18000</v>
      </c>
      <c r="F55" s="59">
        <v>18000</v>
      </c>
      <c r="G55" s="59">
        <v>30000</v>
      </c>
      <c r="H55" s="12">
        <v>40630.3</v>
      </c>
      <c r="I55" s="12">
        <v>40630.3</v>
      </c>
      <c r="J55" s="12">
        <v>40630.3</v>
      </c>
      <c r="K55" s="31">
        <v>35000</v>
      </c>
      <c r="L55" s="43">
        <v>34895</v>
      </c>
    </row>
    <row r="56" spans="1:12" ht="12.75">
      <c r="A56" s="13">
        <v>6555</v>
      </c>
      <c r="B56" s="13">
        <v>6555</v>
      </c>
      <c r="C56" s="3" t="s">
        <v>85</v>
      </c>
      <c r="D56" s="59"/>
      <c r="E56" s="59"/>
      <c r="F56" s="59"/>
      <c r="G56" s="59"/>
      <c r="H56" s="12">
        <v>0</v>
      </c>
      <c r="I56" s="12">
        <v>0</v>
      </c>
      <c r="J56" s="12">
        <v>0</v>
      </c>
      <c r="K56" s="31">
        <v>0</v>
      </c>
      <c r="L56" s="43"/>
    </row>
    <row r="57" spans="1:12" ht="12.75">
      <c r="A57" s="11"/>
      <c r="B57" s="11"/>
      <c r="C57" s="6" t="s">
        <v>4</v>
      </c>
      <c r="D57" s="24">
        <f aca="true" t="shared" si="2" ref="D57:L57">SUM(D41:D56)</f>
        <v>210000</v>
      </c>
      <c r="E57" s="24">
        <f t="shared" si="2"/>
        <v>210000</v>
      </c>
      <c r="F57" s="24">
        <f t="shared" si="2"/>
        <v>210000</v>
      </c>
      <c r="G57" s="24">
        <f t="shared" si="2"/>
        <v>244000</v>
      </c>
      <c r="H57" s="7">
        <f t="shared" si="2"/>
        <v>156695.34999999998</v>
      </c>
      <c r="I57" s="7">
        <f t="shared" si="2"/>
        <v>187116.89</v>
      </c>
      <c r="J57" s="7">
        <f t="shared" si="2"/>
        <v>196152.38</v>
      </c>
      <c r="K57" s="32">
        <f t="shared" si="2"/>
        <v>249000</v>
      </c>
      <c r="L57" s="44">
        <f t="shared" si="2"/>
        <v>208556</v>
      </c>
    </row>
    <row r="58" spans="1:12" ht="12.75">
      <c r="A58" s="13"/>
      <c r="B58" s="13"/>
      <c r="C58" s="3"/>
      <c r="D58" s="19"/>
      <c r="E58" s="19"/>
      <c r="F58" s="19"/>
      <c r="G58" s="19"/>
      <c r="H58" s="12"/>
      <c r="I58" s="12"/>
      <c r="J58" s="12"/>
      <c r="K58" s="31"/>
      <c r="L58" s="43"/>
    </row>
    <row r="59" spans="1:12" ht="12.75">
      <c r="A59" s="13">
        <v>4240</v>
      </c>
      <c r="B59" s="13">
        <v>4240</v>
      </c>
      <c r="C59" s="3" t="s">
        <v>59</v>
      </c>
      <c r="D59" s="59">
        <v>3000</v>
      </c>
      <c r="E59" s="59">
        <v>3000</v>
      </c>
      <c r="F59" s="59">
        <v>3000</v>
      </c>
      <c r="G59" s="59">
        <v>5000</v>
      </c>
      <c r="H59" s="12">
        <v>3136</v>
      </c>
      <c r="I59" s="12">
        <v>3136</v>
      </c>
      <c r="J59" s="12">
        <v>3136</v>
      </c>
      <c r="K59" s="31">
        <v>5000</v>
      </c>
      <c r="L59" s="43">
        <v>13080</v>
      </c>
    </row>
    <row r="60" spans="1:12" ht="12.75">
      <c r="A60" s="13">
        <v>4250</v>
      </c>
      <c r="B60" s="13">
        <v>4250</v>
      </c>
      <c r="C60" s="3" t="s">
        <v>61</v>
      </c>
      <c r="D60" s="59"/>
      <c r="E60" s="59"/>
      <c r="F60" s="59"/>
      <c r="G60" s="59"/>
      <c r="H60" s="12">
        <v>0</v>
      </c>
      <c r="I60" s="12">
        <v>0</v>
      </c>
      <c r="J60" s="12">
        <v>0</v>
      </c>
      <c r="K60" s="31">
        <v>0</v>
      </c>
      <c r="L60" s="43"/>
    </row>
    <row r="61" spans="1:12" ht="12.75">
      <c r="A61" s="13">
        <v>5000</v>
      </c>
      <c r="B61" s="13">
        <v>5000</v>
      </c>
      <c r="C61" s="3" t="s">
        <v>67</v>
      </c>
      <c r="D61" s="59"/>
      <c r="E61" s="59">
        <v>26800</v>
      </c>
      <c r="F61" s="59">
        <v>53600</v>
      </c>
      <c r="G61" s="59">
        <v>93800</v>
      </c>
      <c r="H61" s="12">
        <v>0</v>
      </c>
      <c r="I61" s="12">
        <v>16500</v>
      </c>
      <c r="J61" s="12">
        <v>16500</v>
      </c>
      <c r="K61" s="31">
        <v>0</v>
      </c>
      <c r="L61" s="43"/>
    </row>
    <row r="62" spans="1:12" ht="12.75">
      <c r="A62" s="13">
        <v>5006</v>
      </c>
      <c r="B62" s="13">
        <v>5006</v>
      </c>
      <c r="C62" s="3" t="s">
        <v>122</v>
      </c>
      <c r="D62" s="59"/>
      <c r="E62" s="59"/>
      <c r="F62" s="59"/>
      <c r="G62" s="59"/>
      <c r="H62" s="12">
        <v>0</v>
      </c>
      <c r="I62" s="12">
        <v>0</v>
      </c>
      <c r="J62" s="12">
        <v>0</v>
      </c>
      <c r="K62" s="31">
        <v>0</v>
      </c>
      <c r="L62" s="43"/>
    </row>
    <row r="63" spans="1:12" ht="12.75">
      <c r="A63" s="13">
        <v>5007</v>
      </c>
      <c r="B63" s="13">
        <v>5007</v>
      </c>
      <c r="C63" s="3" t="s">
        <v>29</v>
      </c>
      <c r="D63" s="59"/>
      <c r="E63" s="59"/>
      <c r="F63" s="59"/>
      <c r="G63" s="59"/>
      <c r="H63" s="12">
        <v>0</v>
      </c>
      <c r="I63" s="12">
        <v>0</v>
      </c>
      <c r="J63" s="12">
        <v>0</v>
      </c>
      <c r="K63" s="31">
        <v>0</v>
      </c>
      <c r="L63" s="43"/>
    </row>
    <row r="64" spans="1:12" ht="12.75">
      <c r="A64" s="13">
        <v>5010</v>
      </c>
      <c r="B64" s="13">
        <v>5010</v>
      </c>
      <c r="C64" s="3" t="s">
        <v>68</v>
      </c>
      <c r="D64" s="59"/>
      <c r="E64" s="59"/>
      <c r="F64" s="59"/>
      <c r="G64" s="59"/>
      <c r="H64" s="12">
        <v>0</v>
      </c>
      <c r="I64" s="12">
        <v>0</v>
      </c>
      <c r="J64" s="12">
        <v>0</v>
      </c>
      <c r="K64" s="31">
        <v>417700</v>
      </c>
      <c r="L64" s="43"/>
    </row>
    <row r="65" spans="1:12" ht="12.75">
      <c r="A65" s="13">
        <v>5040</v>
      </c>
      <c r="B65" s="13">
        <v>5040</v>
      </c>
      <c r="C65" s="3" t="s">
        <v>19</v>
      </c>
      <c r="D65" s="59"/>
      <c r="E65" s="59"/>
      <c r="F65" s="59"/>
      <c r="G65" s="59"/>
      <c r="H65" s="12">
        <v>0</v>
      </c>
      <c r="I65" s="12">
        <v>0</v>
      </c>
      <c r="J65" s="12">
        <v>0</v>
      </c>
      <c r="K65" s="31">
        <v>0</v>
      </c>
      <c r="L65" s="43"/>
    </row>
    <row r="66" spans="1:12" ht="12.75">
      <c r="A66" s="13">
        <v>5090</v>
      </c>
      <c r="B66" s="13">
        <v>5090</v>
      </c>
      <c r="C66" s="3" t="s">
        <v>69</v>
      </c>
      <c r="D66" s="59"/>
      <c r="E66" s="59"/>
      <c r="F66" s="59"/>
      <c r="G66" s="59"/>
      <c r="H66" s="12">
        <v>0</v>
      </c>
      <c r="I66" s="12">
        <v>0</v>
      </c>
      <c r="J66" s="12">
        <v>0</v>
      </c>
      <c r="K66" s="31">
        <v>0</v>
      </c>
      <c r="L66" s="43"/>
    </row>
    <row r="67" spans="1:12" ht="12.75">
      <c r="A67" s="13">
        <v>5100</v>
      </c>
      <c r="B67" s="13">
        <v>5100</v>
      </c>
      <c r="C67" s="3" t="s">
        <v>24</v>
      </c>
      <c r="D67" s="59">
        <v>177900</v>
      </c>
      <c r="E67" s="59">
        <v>250450</v>
      </c>
      <c r="F67" s="59">
        <v>278700</v>
      </c>
      <c r="G67" s="59">
        <v>448500</v>
      </c>
      <c r="H67" s="12">
        <v>198111</v>
      </c>
      <c r="I67" s="12">
        <v>268447</v>
      </c>
      <c r="J67" s="12">
        <v>304847</v>
      </c>
      <c r="K67" s="31">
        <v>0</v>
      </c>
      <c r="L67" s="43">
        <v>400462</v>
      </c>
    </row>
    <row r="68" spans="1:13" ht="12.75">
      <c r="A68" s="13">
        <v>5180</v>
      </c>
      <c r="B68" s="13">
        <v>5180</v>
      </c>
      <c r="C68" s="3" t="s">
        <v>70</v>
      </c>
      <c r="D68" s="59"/>
      <c r="E68" s="59"/>
      <c r="F68" s="59"/>
      <c r="G68" s="59">
        <f>G67*12%</f>
        <v>53820</v>
      </c>
      <c r="H68" s="12">
        <v>0</v>
      </c>
      <c r="I68" s="12">
        <v>0</v>
      </c>
      <c r="J68" s="12">
        <v>0</v>
      </c>
      <c r="K68" s="31">
        <v>50124</v>
      </c>
      <c r="L68" s="43"/>
      <c r="M68" t="s">
        <v>147</v>
      </c>
    </row>
    <row r="69" spans="1:13" ht="12.75">
      <c r="A69" s="13">
        <v>5182</v>
      </c>
      <c r="B69" s="13">
        <v>5182</v>
      </c>
      <c r="C69" s="3" t="s">
        <v>71</v>
      </c>
      <c r="D69" s="59"/>
      <c r="E69" s="59"/>
      <c r="F69" s="59"/>
      <c r="G69" s="59"/>
      <c r="H69" s="12">
        <v>0</v>
      </c>
      <c r="I69" s="12">
        <v>0</v>
      </c>
      <c r="J69" s="12">
        <v>0</v>
      </c>
      <c r="K69" s="31">
        <v>0</v>
      </c>
      <c r="L69" s="43"/>
      <c r="M69" t="s">
        <v>148</v>
      </c>
    </row>
    <row r="70" spans="1:12" ht="12.75">
      <c r="A70" s="13">
        <v>5210</v>
      </c>
      <c r="B70" s="13">
        <v>5210</v>
      </c>
      <c r="C70" s="3" t="s">
        <v>72</v>
      </c>
      <c r="D70" s="59"/>
      <c r="E70" s="59"/>
      <c r="F70" s="59"/>
      <c r="G70" s="59"/>
      <c r="H70" s="12">
        <v>0</v>
      </c>
      <c r="I70" s="12">
        <v>0</v>
      </c>
      <c r="J70" s="12">
        <v>0</v>
      </c>
      <c r="K70" s="31">
        <v>0</v>
      </c>
      <c r="L70" s="43"/>
    </row>
    <row r="71" spans="1:12" ht="12.75">
      <c r="A71" s="13">
        <v>5230</v>
      </c>
      <c r="B71" s="13">
        <v>5230</v>
      </c>
      <c r="C71" s="3" t="s">
        <v>25</v>
      </c>
      <c r="D71" s="59"/>
      <c r="E71" s="59"/>
      <c r="F71" s="59"/>
      <c r="G71" s="59"/>
      <c r="H71" s="12">
        <v>0</v>
      </c>
      <c r="I71" s="12">
        <v>0</v>
      </c>
      <c r="J71" s="12">
        <v>0</v>
      </c>
      <c r="K71" s="31">
        <v>0</v>
      </c>
      <c r="L71" s="43"/>
    </row>
    <row r="72" spans="1:12" ht="12.75">
      <c r="A72" s="13">
        <v>5231</v>
      </c>
      <c r="B72" s="13">
        <v>5231</v>
      </c>
      <c r="C72" s="3" t="s">
        <v>26</v>
      </c>
      <c r="D72" s="59"/>
      <c r="E72" s="59"/>
      <c r="F72" s="59"/>
      <c r="G72" s="59"/>
      <c r="H72" s="12">
        <v>0</v>
      </c>
      <c r="I72" s="12">
        <v>0</v>
      </c>
      <c r="J72" s="12">
        <v>0</v>
      </c>
      <c r="K72" s="31">
        <v>0</v>
      </c>
      <c r="L72" s="43"/>
    </row>
    <row r="73" spans="1:12" ht="12.75">
      <c r="A73" s="13">
        <v>5250</v>
      </c>
      <c r="B73" s="13">
        <v>5250</v>
      </c>
      <c r="C73" s="3" t="s">
        <v>73</v>
      </c>
      <c r="D73" s="59"/>
      <c r="E73" s="59"/>
      <c r="F73" s="59"/>
      <c r="G73" s="59"/>
      <c r="H73" s="12">
        <v>0</v>
      </c>
      <c r="I73" s="12">
        <v>0</v>
      </c>
      <c r="J73" s="12">
        <v>0</v>
      </c>
      <c r="K73" s="31">
        <v>0</v>
      </c>
      <c r="L73" s="43"/>
    </row>
    <row r="74" spans="1:12" ht="12.75">
      <c r="A74" s="13">
        <v>5290</v>
      </c>
      <c r="B74" s="13">
        <v>5290</v>
      </c>
      <c r="C74" s="3" t="s">
        <v>74</v>
      </c>
      <c r="D74" s="59"/>
      <c r="E74" s="59"/>
      <c r="F74" s="59"/>
      <c r="G74" s="59"/>
      <c r="H74" s="12">
        <v>0</v>
      </c>
      <c r="I74" s="12">
        <v>0</v>
      </c>
      <c r="J74" s="12">
        <v>0</v>
      </c>
      <c r="K74" s="31">
        <v>0</v>
      </c>
      <c r="L74" s="43"/>
    </row>
    <row r="75" spans="1:12" ht="12.75">
      <c r="A75" s="13">
        <v>5330</v>
      </c>
      <c r="B75" s="13">
        <v>5330</v>
      </c>
      <c r="C75" s="3" t="s">
        <v>75</v>
      </c>
      <c r="D75" s="59"/>
      <c r="E75" s="59"/>
      <c r="F75" s="59"/>
      <c r="G75" s="59"/>
      <c r="H75" s="12">
        <v>0</v>
      </c>
      <c r="I75" s="12">
        <v>0</v>
      </c>
      <c r="J75" s="12">
        <v>0</v>
      </c>
      <c r="K75" s="31">
        <v>0</v>
      </c>
      <c r="L75" s="43"/>
    </row>
    <row r="76" spans="1:13" ht="12.75">
      <c r="A76" s="13">
        <v>5400</v>
      </c>
      <c r="B76" s="13">
        <v>5400</v>
      </c>
      <c r="C76" s="3" t="s">
        <v>76</v>
      </c>
      <c r="D76" s="59"/>
      <c r="E76" s="59"/>
      <c r="F76" s="59"/>
      <c r="G76" s="59"/>
      <c r="H76" s="12">
        <v>0</v>
      </c>
      <c r="I76" s="12">
        <v>2326.5</v>
      </c>
      <c r="J76" s="12">
        <v>2326.5</v>
      </c>
      <c r="K76" s="31">
        <v>0</v>
      </c>
      <c r="L76" s="43"/>
      <c r="M76" t="s">
        <v>148</v>
      </c>
    </row>
    <row r="77" spans="1:12" ht="12.75">
      <c r="A77" s="13">
        <v>5425</v>
      </c>
      <c r="B77" s="13">
        <v>5425</v>
      </c>
      <c r="C77" s="3" t="s">
        <v>77</v>
      </c>
      <c r="D77" s="59"/>
      <c r="E77" s="59"/>
      <c r="F77" s="59"/>
      <c r="G77" s="59"/>
      <c r="H77" s="12">
        <v>0</v>
      </c>
      <c r="I77" s="12">
        <v>0</v>
      </c>
      <c r="J77" s="12">
        <v>0</v>
      </c>
      <c r="K77" s="31">
        <v>0</v>
      </c>
      <c r="L77" s="43"/>
    </row>
    <row r="78" spans="1:12" ht="12.75">
      <c r="A78" s="13">
        <v>5800</v>
      </c>
      <c r="B78" s="13">
        <v>5800</v>
      </c>
      <c r="C78" s="3" t="s">
        <v>27</v>
      </c>
      <c r="D78" s="59"/>
      <c r="E78" s="59"/>
      <c r="F78" s="59"/>
      <c r="G78" s="59"/>
      <c r="H78" s="12">
        <v>0</v>
      </c>
      <c r="I78" s="12">
        <v>0</v>
      </c>
      <c r="J78" s="12">
        <v>0</v>
      </c>
      <c r="K78" s="31">
        <v>0</v>
      </c>
      <c r="L78" s="43"/>
    </row>
    <row r="79" spans="1:12" ht="12.75">
      <c r="A79" s="13">
        <v>5950</v>
      </c>
      <c r="B79" s="13">
        <v>5950</v>
      </c>
      <c r="C79" s="15" t="s">
        <v>78</v>
      </c>
      <c r="D79" s="59"/>
      <c r="E79" s="59"/>
      <c r="F79" s="59"/>
      <c r="G79" s="59"/>
      <c r="H79" s="12">
        <v>0</v>
      </c>
      <c r="I79" s="12">
        <v>0</v>
      </c>
      <c r="J79" s="12">
        <v>0</v>
      </c>
      <c r="K79" s="31">
        <v>0</v>
      </c>
      <c r="L79" s="43"/>
    </row>
    <row r="80" spans="1:12" ht="12.75">
      <c r="A80" s="13">
        <v>5990</v>
      </c>
      <c r="B80" s="13">
        <v>5990</v>
      </c>
      <c r="C80" s="3" t="s">
        <v>79</v>
      </c>
      <c r="D80" s="59"/>
      <c r="E80" s="59"/>
      <c r="F80" s="59"/>
      <c r="G80" s="59"/>
      <c r="H80" s="12">
        <v>0</v>
      </c>
      <c r="I80" s="12">
        <v>0</v>
      </c>
      <c r="J80" s="12">
        <v>0</v>
      </c>
      <c r="K80" s="31">
        <v>0</v>
      </c>
      <c r="L80" s="43"/>
    </row>
    <row r="81" spans="1:12" ht="12.75">
      <c r="A81" s="13">
        <v>7100</v>
      </c>
      <c r="B81" s="13">
        <v>7100</v>
      </c>
      <c r="C81" s="3" t="s">
        <v>101</v>
      </c>
      <c r="D81" s="59"/>
      <c r="E81" s="59"/>
      <c r="F81" s="59"/>
      <c r="G81" s="59"/>
      <c r="H81" s="12">
        <v>0</v>
      </c>
      <c r="I81" s="12">
        <v>0</v>
      </c>
      <c r="J81" s="12">
        <v>0</v>
      </c>
      <c r="K81" s="31">
        <v>0</v>
      </c>
      <c r="L81" s="43"/>
    </row>
    <row r="82" spans="1:12" ht="12.75">
      <c r="A82" s="11"/>
      <c r="B82" s="11"/>
      <c r="C82" s="6" t="s">
        <v>5</v>
      </c>
      <c r="D82" s="24">
        <f aca="true" t="shared" si="3" ref="D82:L82">SUM(D59:D81)</f>
        <v>180900</v>
      </c>
      <c r="E82" s="24">
        <f t="shared" si="3"/>
        <v>280250</v>
      </c>
      <c r="F82" s="24">
        <f t="shared" si="3"/>
        <v>335300</v>
      </c>
      <c r="G82" s="24">
        <f t="shared" si="3"/>
        <v>601120</v>
      </c>
      <c r="H82" s="7">
        <f t="shared" si="3"/>
        <v>201247</v>
      </c>
      <c r="I82" s="7">
        <f t="shared" si="3"/>
        <v>290409.5</v>
      </c>
      <c r="J82" s="7">
        <f t="shared" si="3"/>
        <v>326809.5</v>
      </c>
      <c r="K82" s="32">
        <f t="shared" si="3"/>
        <v>472824</v>
      </c>
      <c r="L82" s="44">
        <f t="shared" si="3"/>
        <v>413542</v>
      </c>
    </row>
    <row r="83" spans="1:12" ht="12.75">
      <c r="A83" s="13"/>
      <c r="B83" s="13"/>
      <c r="C83" s="3"/>
      <c r="D83" s="19"/>
      <c r="E83" s="19"/>
      <c r="F83" s="19"/>
      <c r="G83" s="19"/>
      <c r="H83" s="12"/>
      <c r="I83" s="12"/>
      <c r="J83" s="12"/>
      <c r="K83" s="31"/>
      <c r="L83" s="43"/>
    </row>
    <row r="84" spans="1:12" ht="12.75">
      <c r="A84" s="13">
        <v>4120</v>
      </c>
      <c r="B84" s="13">
        <v>4120</v>
      </c>
      <c r="C84" s="3" t="s">
        <v>182</v>
      </c>
      <c r="D84" s="59"/>
      <c r="E84" s="59"/>
      <c r="F84" s="59"/>
      <c r="G84" s="59"/>
      <c r="H84" s="12">
        <v>0</v>
      </c>
      <c r="I84" s="12">
        <v>0</v>
      </c>
      <c r="J84" s="12">
        <v>0</v>
      </c>
      <c r="K84" s="31">
        <v>0</v>
      </c>
      <c r="L84" s="43"/>
    </row>
    <row r="85" spans="1:12" ht="12.75">
      <c r="A85" s="13">
        <v>6320</v>
      </c>
      <c r="B85" s="13">
        <v>6320</v>
      </c>
      <c r="C85" s="3" t="s">
        <v>80</v>
      </c>
      <c r="D85" s="59"/>
      <c r="E85" s="59"/>
      <c r="F85" s="59"/>
      <c r="G85" s="59"/>
      <c r="H85" s="12">
        <v>0</v>
      </c>
      <c r="I85" s="12">
        <v>0</v>
      </c>
      <c r="J85" s="12">
        <v>0</v>
      </c>
      <c r="K85" s="31">
        <v>0</v>
      </c>
      <c r="L85" s="43"/>
    </row>
    <row r="86" spans="1:12" ht="12.75">
      <c r="A86" s="13">
        <v>6340</v>
      </c>
      <c r="B86" s="13">
        <v>6340</v>
      </c>
      <c r="C86" s="3" t="s">
        <v>81</v>
      </c>
      <c r="D86" s="59"/>
      <c r="E86" s="59"/>
      <c r="F86" s="59"/>
      <c r="G86" s="59"/>
      <c r="H86" s="12">
        <v>0</v>
      </c>
      <c r="I86" s="12">
        <v>0</v>
      </c>
      <c r="J86" s="12">
        <v>0</v>
      </c>
      <c r="K86" s="31">
        <v>0</v>
      </c>
      <c r="L86" s="43"/>
    </row>
    <row r="87" spans="1:12" ht="12.75">
      <c r="A87" s="13">
        <v>6420</v>
      </c>
      <c r="B87" s="13">
        <v>6420</v>
      </c>
      <c r="C87" s="3" t="s">
        <v>82</v>
      </c>
      <c r="D87" s="59"/>
      <c r="E87" s="59"/>
      <c r="F87" s="59"/>
      <c r="G87" s="59"/>
      <c r="H87" s="12">
        <v>0</v>
      </c>
      <c r="I87" s="12">
        <v>0</v>
      </c>
      <c r="J87" s="12">
        <v>0</v>
      </c>
      <c r="K87" s="31">
        <v>0</v>
      </c>
      <c r="L87" s="43"/>
    </row>
    <row r="88" spans="1:12" ht="12.75">
      <c r="A88" s="13">
        <v>6500</v>
      </c>
      <c r="B88" s="13">
        <v>6500</v>
      </c>
      <c r="C88" s="3" t="s">
        <v>83</v>
      </c>
      <c r="D88" s="59"/>
      <c r="E88" s="59"/>
      <c r="F88" s="59"/>
      <c r="G88" s="59"/>
      <c r="H88" s="12">
        <v>0</v>
      </c>
      <c r="I88" s="12">
        <v>0</v>
      </c>
      <c r="J88" s="12">
        <v>0</v>
      </c>
      <c r="K88" s="31">
        <v>0</v>
      </c>
      <c r="L88" s="43"/>
    </row>
    <row r="89" spans="1:12" ht="12.75">
      <c r="A89" s="13">
        <v>6600</v>
      </c>
      <c r="B89" s="13">
        <v>6600</v>
      </c>
      <c r="C89" s="3" t="s">
        <v>86</v>
      </c>
      <c r="D89" s="59"/>
      <c r="E89" s="59"/>
      <c r="F89" s="59"/>
      <c r="G89" s="59"/>
      <c r="H89" s="12">
        <v>0</v>
      </c>
      <c r="I89" s="12">
        <v>0</v>
      </c>
      <c r="J89" s="12">
        <v>0</v>
      </c>
      <c r="K89" s="31">
        <v>0</v>
      </c>
      <c r="L89" s="43"/>
    </row>
    <row r="90" spans="1:12" ht="12.75">
      <c r="A90" s="13">
        <v>6620</v>
      </c>
      <c r="B90" s="13">
        <v>6620</v>
      </c>
      <c r="C90" s="3" t="s">
        <v>87</v>
      </c>
      <c r="D90" s="59"/>
      <c r="E90" s="59"/>
      <c r="F90" s="59"/>
      <c r="G90" s="59"/>
      <c r="H90" s="12">
        <v>0</v>
      </c>
      <c r="I90" s="12">
        <v>0</v>
      </c>
      <c r="J90" s="12">
        <v>0</v>
      </c>
      <c r="K90" s="31">
        <v>0</v>
      </c>
      <c r="L90" s="43"/>
    </row>
    <row r="91" spans="1:12" ht="12.75">
      <c r="A91" s="13">
        <v>6625</v>
      </c>
      <c r="B91" s="13">
        <v>6625</v>
      </c>
      <c r="C91" s="3" t="s">
        <v>88</v>
      </c>
      <c r="D91" s="59"/>
      <c r="E91" s="59"/>
      <c r="F91" s="59"/>
      <c r="G91" s="59"/>
      <c r="H91" s="12">
        <v>0</v>
      </c>
      <c r="I91" s="12">
        <v>0</v>
      </c>
      <c r="J91" s="12">
        <v>0</v>
      </c>
      <c r="K91" s="31">
        <v>0</v>
      </c>
      <c r="L91" s="43"/>
    </row>
    <row r="92" spans="1:12" ht="12.75">
      <c r="A92" s="13">
        <v>6630</v>
      </c>
      <c r="B92" s="13">
        <v>6630</v>
      </c>
      <c r="C92" s="3" t="s">
        <v>89</v>
      </c>
      <c r="D92" s="59"/>
      <c r="E92" s="59"/>
      <c r="F92" s="59"/>
      <c r="G92" s="59"/>
      <c r="H92" s="12">
        <v>0</v>
      </c>
      <c r="I92" s="12">
        <v>0</v>
      </c>
      <c r="J92" s="12">
        <v>0</v>
      </c>
      <c r="K92" s="31">
        <v>0</v>
      </c>
      <c r="L92" s="43"/>
    </row>
    <row r="93" spans="1:12" ht="12.75">
      <c r="A93" s="13">
        <v>6700</v>
      </c>
      <c r="B93" s="13">
        <v>6700</v>
      </c>
      <c r="C93" s="3" t="s">
        <v>90</v>
      </c>
      <c r="D93" s="59"/>
      <c r="E93" s="59"/>
      <c r="F93" s="59"/>
      <c r="G93" s="59"/>
      <c r="H93" s="12">
        <v>0</v>
      </c>
      <c r="I93" s="12">
        <v>0</v>
      </c>
      <c r="J93" s="12">
        <v>0</v>
      </c>
      <c r="K93" s="31">
        <v>0</v>
      </c>
      <c r="L93" s="43"/>
    </row>
    <row r="94" spans="1:12" ht="12.75">
      <c r="A94" s="13">
        <v>6710</v>
      </c>
      <c r="B94" s="13">
        <v>6710</v>
      </c>
      <c r="C94" s="3" t="s">
        <v>91</v>
      </c>
      <c r="D94" s="59"/>
      <c r="E94" s="59"/>
      <c r="F94" s="59"/>
      <c r="G94" s="59"/>
      <c r="H94" s="12">
        <v>0</v>
      </c>
      <c r="I94" s="12">
        <v>0</v>
      </c>
      <c r="J94" s="12">
        <v>0</v>
      </c>
      <c r="K94" s="31">
        <v>0</v>
      </c>
      <c r="L94" s="43"/>
    </row>
    <row r="95" spans="1:13" ht="12.75">
      <c r="A95" s="13">
        <v>6790</v>
      </c>
      <c r="B95" s="13">
        <v>6790</v>
      </c>
      <c r="C95" s="3" t="s">
        <v>92</v>
      </c>
      <c r="D95" s="59"/>
      <c r="E95" s="59"/>
      <c r="F95" s="59"/>
      <c r="G95" s="59"/>
      <c r="H95" s="12">
        <v>0</v>
      </c>
      <c r="I95" s="12">
        <v>0</v>
      </c>
      <c r="J95" s="12">
        <v>0</v>
      </c>
      <c r="K95" s="31">
        <v>0</v>
      </c>
      <c r="L95" s="43"/>
      <c r="M95" t="s">
        <v>138</v>
      </c>
    </row>
    <row r="96" spans="1:12" ht="12.75">
      <c r="A96" s="13">
        <v>6800</v>
      </c>
      <c r="B96" s="13">
        <v>6800</v>
      </c>
      <c r="C96" s="3" t="s">
        <v>93</v>
      </c>
      <c r="D96" s="59"/>
      <c r="E96" s="59"/>
      <c r="F96" s="59"/>
      <c r="G96" s="59"/>
      <c r="H96" s="12">
        <v>0</v>
      </c>
      <c r="I96" s="12">
        <v>0</v>
      </c>
      <c r="J96" s="12">
        <v>0</v>
      </c>
      <c r="K96" s="31">
        <v>0</v>
      </c>
      <c r="L96" s="43"/>
    </row>
    <row r="97" spans="1:12" ht="12.75">
      <c r="A97" s="13">
        <v>6815</v>
      </c>
      <c r="B97" s="13">
        <v>6815</v>
      </c>
      <c r="C97" s="3" t="s">
        <v>94</v>
      </c>
      <c r="D97" s="59"/>
      <c r="E97" s="59"/>
      <c r="F97" s="59"/>
      <c r="G97" s="59"/>
      <c r="H97" s="12">
        <v>0</v>
      </c>
      <c r="I97" s="12">
        <v>0</v>
      </c>
      <c r="J97" s="12">
        <v>0</v>
      </c>
      <c r="K97" s="31">
        <v>0</v>
      </c>
      <c r="L97" s="43"/>
    </row>
    <row r="98" spans="1:12" ht="12.75">
      <c r="A98" s="13">
        <v>6820</v>
      </c>
      <c r="B98" s="13">
        <v>6820</v>
      </c>
      <c r="C98" s="3" t="s">
        <v>95</v>
      </c>
      <c r="D98" s="59"/>
      <c r="E98" s="59"/>
      <c r="F98" s="59"/>
      <c r="G98" s="59"/>
      <c r="H98" s="12">
        <v>0</v>
      </c>
      <c r="I98" s="12">
        <v>0</v>
      </c>
      <c r="J98" s="12">
        <v>3000</v>
      </c>
      <c r="K98" s="31">
        <v>0</v>
      </c>
      <c r="L98" s="43"/>
    </row>
    <row r="99" spans="1:12" ht="12.75">
      <c r="A99" s="13">
        <v>6860</v>
      </c>
      <c r="B99" s="13">
        <v>6860</v>
      </c>
      <c r="C99" s="3" t="s">
        <v>96</v>
      </c>
      <c r="D99" s="59"/>
      <c r="E99" s="59"/>
      <c r="F99" s="59"/>
      <c r="G99" s="59"/>
      <c r="H99" s="12">
        <v>0</v>
      </c>
      <c r="I99" s="12">
        <v>160.08</v>
      </c>
      <c r="J99" s="12">
        <v>160.08</v>
      </c>
      <c r="K99" s="31">
        <v>0</v>
      </c>
      <c r="L99" s="43"/>
    </row>
    <row r="100" spans="1:12" ht="12.75">
      <c r="A100" s="13">
        <v>6900</v>
      </c>
      <c r="B100" s="13">
        <v>6900</v>
      </c>
      <c r="C100" s="3" t="s">
        <v>97</v>
      </c>
      <c r="D100" s="59"/>
      <c r="E100" s="59"/>
      <c r="F100" s="59"/>
      <c r="G100" s="59"/>
      <c r="H100" s="12">
        <v>0</v>
      </c>
      <c r="I100" s="12">
        <v>0</v>
      </c>
      <c r="J100" s="12">
        <v>0</v>
      </c>
      <c r="K100" s="31">
        <v>0</v>
      </c>
      <c r="L100" s="43"/>
    </row>
    <row r="101" spans="1:12" ht="12.75">
      <c r="A101" s="13">
        <v>6920</v>
      </c>
      <c r="B101" s="13">
        <v>6920</v>
      </c>
      <c r="C101" s="3" t="s">
        <v>98</v>
      </c>
      <c r="D101" s="59"/>
      <c r="E101" s="59"/>
      <c r="F101" s="59"/>
      <c r="G101" s="59"/>
      <c r="H101" s="12">
        <v>0</v>
      </c>
      <c r="I101" s="12">
        <v>0</v>
      </c>
      <c r="J101" s="12">
        <v>0</v>
      </c>
      <c r="K101" s="31">
        <v>0</v>
      </c>
      <c r="L101" s="43"/>
    </row>
    <row r="102" spans="1:12" ht="12.75">
      <c r="A102" s="13">
        <v>6930</v>
      </c>
      <c r="B102" s="13">
        <v>6930</v>
      </c>
      <c r="C102" s="3" t="s">
        <v>99</v>
      </c>
      <c r="D102" s="59"/>
      <c r="E102" s="59"/>
      <c r="F102" s="59"/>
      <c r="G102" s="59"/>
      <c r="H102" s="12">
        <v>0</v>
      </c>
      <c r="I102" s="12">
        <v>0</v>
      </c>
      <c r="J102" s="12">
        <v>0</v>
      </c>
      <c r="K102" s="31">
        <v>0</v>
      </c>
      <c r="L102" s="43"/>
    </row>
    <row r="103" spans="1:12" ht="12.75">
      <c r="A103" s="13">
        <v>6940</v>
      </c>
      <c r="B103" s="13">
        <v>6940</v>
      </c>
      <c r="C103" s="3" t="s">
        <v>100</v>
      </c>
      <c r="D103" s="59"/>
      <c r="E103" s="59"/>
      <c r="F103" s="59"/>
      <c r="G103" s="59"/>
      <c r="H103" s="12">
        <v>0</v>
      </c>
      <c r="I103" s="12">
        <v>0</v>
      </c>
      <c r="J103" s="12">
        <v>0</v>
      </c>
      <c r="K103" s="31">
        <v>0</v>
      </c>
      <c r="L103" s="43"/>
    </row>
    <row r="104" spans="1:12" ht="12.75">
      <c r="A104" s="13">
        <v>7140</v>
      </c>
      <c r="B104" s="13">
        <v>7140</v>
      </c>
      <c r="C104" s="3" t="s">
        <v>102</v>
      </c>
      <c r="D104" s="59"/>
      <c r="E104" s="59"/>
      <c r="F104" s="59"/>
      <c r="G104" s="59"/>
      <c r="H104" s="12">
        <v>0</v>
      </c>
      <c r="I104" s="12">
        <v>0</v>
      </c>
      <c r="J104" s="12">
        <v>0</v>
      </c>
      <c r="K104" s="31">
        <v>0</v>
      </c>
      <c r="L104" s="43"/>
    </row>
    <row r="105" spans="1:12" ht="12.75">
      <c r="A105" s="13">
        <v>7320</v>
      </c>
      <c r="B105" s="13">
        <v>7320</v>
      </c>
      <c r="C105" s="3" t="s">
        <v>103</v>
      </c>
      <c r="D105" s="59"/>
      <c r="E105" s="59"/>
      <c r="F105" s="59"/>
      <c r="G105" s="59"/>
      <c r="H105" s="12">
        <v>0</v>
      </c>
      <c r="I105" s="12">
        <v>0</v>
      </c>
      <c r="J105" s="12">
        <v>0</v>
      </c>
      <c r="K105" s="31">
        <v>0</v>
      </c>
      <c r="L105" s="43"/>
    </row>
    <row r="106" spans="1:12" ht="12.75">
      <c r="A106" s="13">
        <v>7400</v>
      </c>
      <c r="B106" s="13">
        <v>7400</v>
      </c>
      <c r="C106" s="3" t="s">
        <v>104</v>
      </c>
      <c r="D106" s="59"/>
      <c r="E106" s="59"/>
      <c r="F106" s="59"/>
      <c r="G106" s="59"/>
      <c r="H106" s="12">
        <v>0</v>
      </c>
      <c r="I106" s="12">
        <v>0</v>
      </c>
      <c r="J106" s="12">
        <v>0</v>
      </c>
      <c r="K106" s="31">
        <v>0</v>
      </c>
      <c r="L106" s="43"/>
    </row>
    <row r="107" spans="1:12" ht="12.75">
      <c r="A107" s="13">
        <v>7430</v>
      </c>
      <c r="B107" s="13">
        <v>7430</v>
      </c>
      <c r="C107" s="3" t="s">
        <v>105</v>
      </c>
      <c r="D107" s="59"/>
      <c r="E107" s="59"/>
      <c r="F107" s="59"/>
      <c r="G107" s="59"/>
      <c r="H107" s="12">
        <v>0</v>
      </c>
      <c r="I107" s="12">
        <v>0</v>
      </c>
      <c r="J107" s="12">
        <v>0</v>
      </c>
      <c r="K107" s="31">
        <v>0</v>
      </c>
      <c r="L107" s="43"/>
    </row>
    <row r="108" spans="1:13" ht="12.75">
      <c r="A108" s="13">
        <v>7500</v>
      </c>
      <c r="B108" s="13">
        <v>7500</v>
      </c>
      <c r="C108" s="3" t="s">
        <v>106</v>
      </c>
      <c r="D108" s="59"/>
      <c r="E108" s="59"/>
      <c r="F108" s="59"/>
      <c r="G108" s="59"/>
      <c r="H108" s="12">
        <v>0</v>
      </c>
      <c r="I108" s="12">
        <v>0</v>
      </c>
      <c r="J108" s="12">
        <v>0</v>
      </c>
      <c r="K108" s="31">
        <v>0</v>
      </c>
      <c r="L108" s="43"/>
      <c r="M108" t="s">
        <v>149</v>
      </c>
    </row>
    <row r="109" spans="1:12" ht="12.75">
      <c r="A109" s="13">
        <v>7601</v>
      </c>
      <c r="B109" s="13">
        <v>7601</v>
      </c>
      <c r="C109" s="3" t="s">
        <v>107</v>
      </c>
      <c r="D109" s="59"/>
      <c r="E109" s="59"/>
      <c r="F109" s="59"/>
      <c r="G109" s="59"/>
      <c r="H109" s="12">
        <v>0</v>
      </c>
      <c r="I109" s="12">
        <v>0</v>
      </c>
      <c r="J109" s="12">
        <v>0</v>
      </c>
      <c r="K109" s="31">
        <v>0</v>
      </c>
      <c r="L109" s="43">
        <v>-27644</v>
      </c>
    </row>
    <row r="110" spans="1:12" ht="12.75">
      <c r="A110" s="13">
        <v>7740</v>
      </c>
      <c r="B110" s="13">
        <v>7740</v>
      </c>
      <c r="C110" s="3" t="s">
        <v>108</v>
      </c>
      <c r="D110" s="59"/>
      <c r="E110" s="59"/>
      <c r="F110" s="59"/>
      <c r="G110" s="59"/>
      <c r="H110" s="12">
        <v>0</v>
      </c>
      <c r="I110" s="12">
        <v>0</v>
      </c>
      <c r="J110" s="12">
        <v>0</v>
      </c>
      <c r="K110" s="31">
        <v>0</v>
      </c>
      <c r="L110" s="43"/>
    </row>
    <row r="111" spans="1:12" ht="12.75">
      <c r="A111" s="13">
        <v>7770</v>
      </c>
      <c r="B111" s="13">
        <v>7770</v>
      </c>
      <c r="C111" s="3" t="s">
        <v>109</v>
      </c>
      <c r="D111" s="59">
        <v>200</v>
      </c>
      <c r="E111" s="59">
        <v>400</v>
      </c>
      <c r="F111" s="59">
        <v>600</v>
      </c>
      <c r="G111" s="59">
        <v>800</v>
      </c>
      <c r="H111" s="12">
        <v>177</v>
      </c>
      <c r="I111" s="12">
        <v>366.5</v>
      </c>
      <c r="J111" s="12">
        <v>397</v>
      </c>
      <c r="K111" s="31">
        <v>0</v>
      </c>
      <c r="L111" s="43">
        <v>911</v>
      </c>
    </row>
    <row r="112" spans="1:12" ht="12.75">
      <c r="A112" s="13">
        <v>7780</v>
      </c>
      <c r="B112" s="13">
        <v>7780</v>
      </c>
      <c r="C112" s="3" t="s">
        <v>110</v>
      </c>
      <c r="D112" s="59"/>
      <c r="E112" s="59"/>
      <c r="F112" s="59"/>
      <c r="G112" s="59"/>
      <c r="H112" s="12">
        <v>-60</v>
      </c>
      <c r="I112" s="12">
        <v>-60</v>
      </c>
      <c r="J112" s="12">
        <v>-180</v>
      </c>
      <c r="K112" s="31">
        <v>0</v>
      </c>
      <c r="L112" s="43">
        <v>266</v>
      </c>
    </row>
    <row r="113" spans="1:12" ht="12.75">
      <c r="A113" s="13">
        <v>7790</v>
      </c>
      <c r="B113" s="13">
        <v>7790</v>
      </c>
      <c r="C113" s="3" t="s">
        <v>111</v>
      </c>
      <c r="D113" s="59"/>
      <c r="E113" s="59"/>
      <c r="F113" s="59"/>
      <c r="G113" s="59"/>
      <c r="H113" s="12">
        <v>0</v>
      </c>
      <c r="I113" s="12">
        <v>0</v>
      </c>
      <c r="J113" s="12">
        <v>0</v>
      </c>
      <c r="K113" s="31">
        <v>0</v>
      </c>
      <c r="L113" s="43">
        <v>28377</v>
      </c>
    </row>
    <row r="114" spans="1:12" ht="12.75">
      <c r="A114" s="13">
        <v>7791</v>
      </c>
      <c r="B114" s="13">
        <v>7791</v>
      </c>
      <c r="C114" s="3" t="s">
        <v>121</v>
      </c>
      <c r="D114" s="59"/>
      <c r="E114" s="59"/>
      <c r="F114" s="59"/>
      <c r="G114" s="59"/>
      <c r="H114" s="12">
        <v>0</v>
      </c>
      <c r="I114" s="12">
        <v>0</v>
      </c>
      <c r="J114" s="12">
        <v>0</v>
      </c>
      <c r="K114" s="31">
        <v>0</v>
      </c>
      <c r="L114" s="43"/>
    </row>
    <row r="115" spans="1:12" ht="12.75">
      <c r="A115" s="13">
        <v>7795</v>
      </c>
      <c r="B115" s="13">
        <v>7795</v>
      </c>
      <c r="C115" s="3" t="s">
        <v>123</v>
      </c>
      <c r="D115" s="59">
        <v>2500</v>
      </c>
      <c r="E115" s="59">
        <v>2500</v>
      </c>
      <c r="F115" s="59">
        <v>2500</v>
      </c>
      <c r="G115" s="59">
        <v>5000</v>
      </c>
      <c r="H115" s="12">
        <v>1963.93</v>
      </c>
      <c r="I115" s="12">
        <v>1978.47</v>
      </c>
      <c r="J115" s="12">
        <v>1978.47</v>
      </c>
      <c r="K115" s="31">
        <v>15000</v>
      </c>
      <c r="L115" s="43">
        <v>19883</v>
      </c>
    </row>
    <row r="116" spans="1:12" ht="12.75">
      <c r="A116" s="13">
        <v>7796</v>
      </c>
      <c r="B116" s="13">
        <v>7796</v>
      </c>
      <c r="C116" s="3" t="s">
        <v>124</v>
      </c>
      <c r="D116" s="59"/>
      <c r="E116" s="59"/>
      <c r="F116" s="59">
        <v>8000</v>
      </c>
      <c r="G116" s="59">
        <v>12000</v>
      </c>
      <c r="H116" s="12">
        <v>0</v>
      </c>
      <c r="I116" s="12">
        <v>0</v>
      </c>
      <c r="J116" s="12">
        <v>7790.85</v>
      </c>
      <c r="K116" s="31">
        <v>0</v>
      </c>
      <c r="L116" s="43">
        <v>2898</v>
      </c>
    </row>
    <row r="117" spans="1:12" ht="12.75">
      <c r="A117" s="13">
        <v>7797</v>
      </c>
      <c r="B117" s="13">
        <v>7797</v>
      </c>
      <c r="C117" s="3" t="s">
        <v>125</v>
      </c>
      <c r="D117" s="59">
        <v>2000</v>
      </c>
      <c r="E117" s="59">
        <v>2000</v>
      </c>
      <c r="F117" s="59">
        <v>2000</v>
      </c>
      <c r="G117" s="59">
        <v>2000</v>
      </c>
      <c r="H117" s="12">
        <v>1397.53</v>
      </c>
      <c r="I117" s="12">
        <v>1398.43</v>
      </c>
      <c r="J117" s="12">
        <v>1398.43</v>
      </c>
      <c r="K117" s="31">
        <v>1000</v>
      </c>
      <c r="L117" s="43">
        <v>1031</v>
      </c>
    </row>
    <row r="118" spans="1:12" ht="12.75">
      <c r="A118" s="13">
        <v>7798</v>
      </c>
      <c r="B118" s="13">
        <v>7798</v>
      </c>
      <c r="C118" s="3" t="s">
        <v>129</v>
      </c>
      <c r="D118" s="59"/>
      <c r="E118" s="59"/>
      <c r="F118" s="59"/>
      <c r="G118" s="59"/>
      <c r="H118" s="12">
        <v>0</v>
      </c>
      <c r="I118" s="12">
        <v>0</v>
      </c>
      <c r="J118" s="12">
        <v>2.98</v>
      </c>
      <c r="K118" s="31">
        <v>0</v>
      </c>
      <c r="L118" s="43"/>
    </row>
    <row r="119" spans="1:12" ht="12.75">
      <c r="A119" s="13">
        <v>7830</v>
      </c>
      <c r="B119" s="13">
        <v>7830</v>
      </c>
      <c r="C119" s="3" t="s">
        <v>112</v>
      </c>
      <c r="D119" s="59"/>
      <c r="E119" s="59"/>
      <c r="F119" s="59"/>
      <c r="G119" s="59"/>
      <c r="H119" s="12">
        <v>0</v>
      </c>
      <c r="I119" s="12">
        <v>0</v>
      </c>
      <c r="J119" s="12">
        <v>0</v>
      </c>
      <c r="K119" s="31">
        <v>0</v>
      </c>
      <c r="L119" s="43"/>
    </row>
    <row r="120" spans="1:12" ht="12.75">
      <c r="A120" s="13">
        <v>7990</v>
      </c>
      <c r="B120" s="13">
        <v>7990</v>
      </c>
      <c r="C120" s="3" t="s">
        <v>113</v>
      </c>
      <c r="D120" s="59"/>
      <c r="E120" s="59"/>
      <c r="F120" s="59"/>
      <c r="G120" s="59"/>
      <c r="H120" s="12">
        <v>0</v>
      </c>
      <c r="I120" s="12">
        <v>0</v>
      </c>
      <c r="J120" s="12">
        <v>0</v>
      </c>
      <c r="K120" s="31">
        <v>0</v>
      </c>
      <c r="L120" s="43"/>
    </row>
    <row r="121" spans="1:12" ht="12.75">
      <c r="A121" s="13"/>
      <c r="B121" s="13"/>
      <c r="C121" s="3"/>
      <c r="D121" s="19"/>
      <c r="E121" s="19"/>
      <c r="F121" s="19"/>
      <c r="G121" s="59"/>
      <c r="H121" s="12"/>
      <c r="I121" s="12"/>
      <c r="J121" s="12"/>
      <c r="K121" s="31"/>
      <c r="L121" s="43"/>
    </row>
    <row r="122" spans="1:12" ht="12.75">
      <c r="A122" s="11"/>
      <c r="B122" s="11"/>
      <c r="C122" s="6" t="s">
        <v>6</v>
      </c>
      <c r="D122" s="24">
        <f>SUM(D84:D120)</f>
        <v>4700</v>
      </c>
      <c r="E122" s="24">
        <f>SUM(E84:E120)</f>
        <v>4900</v>
      </c>
      <c r="F122" s="24">
        <f>SUM(F84:F120)</f>
        <v>13100</v>
      </c>
      <c r="G122" s="24">
        <f>SUM(G84:G120)</f>
        <v>19800</v>
      </c>
      <c r="H122" s="7">
        <f>SUM(H84:H121)</f>
        <v>3478.46</v>
      </c>
      <c r="I122" s="7">
        <f>SUM(I84:I121)</f>
        <v>3843.4800000000005</v>
      </c>
      <c r="J122" s="7">
        <f>SUM(J84:J121)</f>
        <v>14547.810000000001</v>
      </c>
      <c r="K122" s="32">
        <f>SUM(K84:K121)</f>
        <v>16000</v>
      </c>
      <c r="L122" s="46">
        <f>SUM(L84:L121)</f>
        <v>25722</v>
      </c>
    </row>
    <row r="123" spans="1:12" ht="12.75">
      <c r="A123" s="11"/>
      <c r="B123" s="11"/>
      <c r="C123" s="6"/>
      <c r="D123" s="20"/>
      <c r="E123" s="20"/>
      <c r="F123" s="20"/>
      <c r="G123" s="20"/>
      <c r="H123" s="12"/>
      <c r="I123" s="7"/>
      <c r="J123" s="7"/>
      <c r="K123" s="32"/>
      <c r="L123" s="44"/>
    </row>
    <row r="124" spans="1:12" ht="12.75">
      <c r="A124" s="13">
        <v>6000</v>
      </c>
      <c r="B124" s="13">
        <v>6000</v>
      </c>
      <c r="C124" s="3" t="s">
        <v>114</v>
      </c>
      <c r="D124" s="59"/>
      <c r="E124" s="59"/>
      <c r="F124" s="59"/>
      <c r="G124" s="59"/>
      <c r="H124" s="12">
        <v>0</v>
      </c>
      <c r="I124" s="12">
        <v>0</v>
      </c>
      <c r="J124" s="12">
        <v>0</v>
      </c>
      <c r="K124" s="31">
        <v>0</v>
      </c>
      <c r="L124" s="43"/>
    </row>
    <row r="125" spans="1:12" ht="12.75">
      <c r="A125" s="13">
        <v>6010</v>
      </c>
      <c r="B125" s="13">
        <v>6010</v>
      </c>
      <c r="C125" s="3" t="s">
        <v>115</v>
      </c>
      <c r="D125" s="60"/>
      <c r="E125" s="60"/>
      <c r="F125" s="60"/>
      <c r="G125" s="60"/>
      <c r="H125" s="12">
        <v>0</v>
      </c>
      <c r="I125" s="12">
        <v>0</v>
      </c>
      <c r="J125" s="12">
        <v>0</v>
      </c>
      <c r="K125" s="31">
        <v>0</v>
      </c>
      <c r="L125" s="43"/>
    </row>
    <row r="126" spans="1:12" ht="12.75">
      <c r="A126" s="11"/>
      <c r="B126" s="11"/>
      <c r="C126" s="6" t="s">
        <v>10</v>
      </c>
      <c r="D126" s="24">
        <f aca="true" t="shared" si="4" ref="D126:K126">SUM(D124:D125)</f>
        <v>0</v>
      </c>
      <c r="E126" s="24">
        <f t="shared" si="4"/>
        <v>0</v>
      </c>
      <c r="F126" s="24">
        <f t="shared" si="4"/>
        <v>0</v>
      </c>
      <c r="G126" s="24">
        <f t="shared" si="4"/>
        <v>0</v>
      </c>
      <c r="H126" s="7">
        <f t="shared" si="4"/>
        <v>0</v>
      </c>
      <c r="I126" s="7">
        <f t="shared" si="4"/>
        <v>0</v>
      </c>
      <c r="J126" s="7">
        <f t="shared" si="4"/>
        <v>0</v>
      </c>
      <c r="K126" s="32">
        <f t="shared" si="4"/>
        <v>0</v>
      </c>
      <c r="L126" s="43"/>
    </row>
    <row r="127" spans="1:12" ht="12.75">
      <c r="A127" s="13"/>
      <c r="B127" s="13"/>
      <c r="C127" s="3"/>
      <c r="D127" s="19"/>
      <c r="E127" s="19"/>
      <c r="F127" s="19"/>
      <c r="G127" s="19"/>
      <c r="H127" s="12"/>
      <c r="I127" s="12"/>
      <c r="J127" s="12"/>
      <c r="K127" s="31"/>
      <c r="L127" s="47"/>
    </row>
    <row r="128" spans="1:12" ht="13.5" customHeight="1">
      <c r="A128" s="11"/>
      <c r="B128" s="11"/>
      <c r="C128" s="6" t="s">
        <v>2</v>
      </c>
      <c r="D128" s="24">
        <f>D39-D126-D122-D82-D57</f>
        <v>-29266</v>
      </c>
      <c r="E128" s="24">
        <f>E39-E126-E122-E82-E57</f>
        <v>-42290</v>
      </c>
      <c r="F128" s="24">
        <f>F39-F126-F122-F82-F57</f>
        <v>-99540</v>
      </c>
      <c r="G128" s="24">
        <f>G39-G126-G122-G82-G57</f>
        <v>513</v>
      </c>
      <c r="H128" s="7">
        <f>H39-H57-H82-H122-H126</f>
        <v>101392.69000000002</v>
      </c>
      <c r="I128" s="7">
        <f>I39-I57-I82-I122-I126</f>
        <v>63683.62999999998</v>
      </c>
      <c r="J128" s="7">
        <f>J39-J57-J82-J122-J126</f>
        <v>101577.81</v>
      </c>
      <c r="K128" s="32">
        <f>K39-K57-K82-K122-K126</f>
        <v>68128</v>
      </c>
      <c r="L128" s="46">
        <f>L39-L57-L82-L122-L126</f>
        <v>31638</v>
      </c>
    </row>
    <row r="129" spans="1:12" ht="13.5" customHeight="1">
      <c r="A129" s="13"/>
      <c r="B129" s="13"/>
      <c r="C129" s="3"/>
      <c r="D129" s="19"/>
      <c r="E129" s="19"/>
      <c r="F129" s="19"/>
      <c r="G129" s="19"/>
      <c r="H129" s="12"/>
      <c r="I129" s="12"/>
      <c r="J129" s="12"/>
      <c r="K129" s="31"/>
      <c r="L129" s="47"/>
    </row>
    <row r="130" spans="1:12" ht="13.5" customHeight="1">
      <c r="A130" s="13">
        <v>8050</v>
      </c>
      <c r="B130" s="13">
        <v>8050</v>
      </c>
      <c r="C130" s="3" t="s">
        <v>7</v>
      </c>
      <c r="D130" s="59"/>
      <c r="E130" s="59"/>
      <c r="F130" s="59"/>
      <c r="G130" s="59"/>
      <c r="H130" s="12">
        <v>0</v>
      </c>
      <c r="I130" s="12">
        <v>0</v>
      </c>
      <c r="J130" s="12">
        <v>0</v>
      </c>
      <c r="K130" s="31">
        <v>0</v>
      </c>
      <c r="L130" s="43">
        <v>-980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59"/>
      <c r="E131" s="59"/>
      <c r="F131" s="59"/>
      <c r="G131" s="59"/>
      <c r="H131" s="12">
        <v>0</v>
      </c>
      <c r="I131" s="12">
        <v>0</v>
      </c>
      <c r="J131" s="12">
        <v>0</v>
      </c>
      <c r="K131" s="31">
        <v>0</v>
      </c>
      <c r="L131" s="43"/>
    </row>
    <row r="132" spans="1:12" ht="13.5" customHeight="1">
      <c r="A132" s="13">
        <v>8150</v>
      </c>
      <c r="B132" s="13">
        <v>8150</v>
      </c>
      <c r="C132" s="3" t="s">
        <v>116</v>
      </c>
      <c r="D132" s="60"/>
      <c r="E132" s="60"/>
      <c r="F132" s="60"/>
      <c r="G132" s="60"/>
      <c r="H132" s="12">
        <v>0</v>
      </c>
      <c r="I132" s="12">
        <v>0</v>
      </c>
      <c r="J132" s="12">
        <v>0</v>
      </c>
      <c r="K132" s="31">
        <v>0</v>
      </c>
      <c r="L132" s="43"/>
    </row>
    <row r="133" spans="1:12" ht="13.5" customHeight="1">
      <c r="A133" s="11"/>
      <c r="B133" s="11"/>
      <c r="C133" s="6" t="s">
        <v>17</v>
      </c>
      <c r="D133" s="24">
        <f aca="true" t="shared" si="5" ref="D133:L133">SUM(D130:D132)</f>
        <v>0</v>
      </c>
      <c r="E133" s="24">
        <f t="shared" si="5"/>
        <v>0</v>
      </c>
      <c r="F133" s="24">
        <f t="shared" si="5"/>
        <v>0</v>
      </c>
      <c r="G133" s="24">
        <f t="shared" si="5"/>
        <v>0</v>
      </c>
      <c r="H133" s="7">
        <f t="shared" si="5"/>
        <v>0</v>
      </c>
      <c r="I133" s="7">
        <f t="shared" si="5"/>
        <v>0</v>
      </c>
      <c r="J133" s="7">
        <f t="shared" si="5"/>
        <v>0</v>
      </c>
      <c r="K133" s="32">
        <f t="shared" si="5"/>
        <v>0</v>
      </c>
      <c r="L133" s="46">
        <f t="shared" si="5"/>
        <v>-980</v>
      </c>
    </row>
    <row r="134" spans="1:12" ht="12.75">
      <c r="A134" s="13"/>
      <c r="B134" s="13"/>
      <c r="C134" s="3"/>
      <c r="D134" s="19"/>
      <c r="E134" s="19"/>
      <c r="F134" s="19"/>
      <c r="G134" s="19"/>
      <c r="H134" s="12"/>
      <c r="I134" s="12"/>
      <c r="J134" s="12"/>
      <c r="K134" s="31"/>
      <c r="L134" s="47"/>
    </row>
    <row r="135" spans="1:12" ht="12.75">
      <c r="A135" s="11"/>
      <c r="B135" s="11"/>
      <c r="C135" s="8" t="s">
        <v>8</v>
      </c>
      <c r="D135" s="25">
        <f aca="true" t="shared" si="6" ref="D135:L135">D128-D133</f>
        <v>-29266</v>
      </c>
      <c r="E135" s="25">
        <f t="shared" si="6"/>
        <v>-42290</v>
      </c>
      <c r="F135" s="25">
        <f t="shared" si="6"/>
        <v>-99540</v>
      </c>
      <c r="G135" s="25">
        <f t="shared" si="6"/>
        <v>513</v>
      </c>
      <c r="H135" s="9">
        <f t="shared" si="6"/>
        <v>101392.69000000002</v>
      </c>
      <c r="I135" s="9">
        <f t="shared" si="6"/>
        <v>63683.62999999998</v>
      </c>
      <c r="J135" s="9">
        <f t="shared" si="6"/>
        <v>101577.81</v>
      </c>
      <c r="K135" s="33">
        <f t="shared" si="6"/>
        <v>68128</v>
      </c>
      <c r="L135" s="48">
        <f t="shared" si="6"/>
        <v>32618</v>
      </c>
    </row>
    <row r="136" spans="4:12" ht="15.75" customHeight="1">
      <c r="D136" s="38"/>
      <c r="E136" s="38"/>
      <c r="F136" s="38"/>
      <c r="G136" s="38"/>
      <c r="H136" s="38"/>
      <c r="I136" s="39"/>
      <c r="J136" s="39"/>
      <c r="K136" s="39"/>
      <c r="L136" s="3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3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2" customWidth="1"/>
    <col min="8" max="11" width="10.421875" style="2" customWidth="1"/>
    <col min="12" max="12" width="13.57421875" style="34" bestFit="1" customWidth="1"/>
    <col min="13" max="13" width="19.00390625" style="0" customWidth="1"/>
    <col min="14" max="14" width="20.28125" style="0" bestFit="1" customWidth="1"/>
  </cols>
  <sheetData>
    <row r="1" spans="1:11" ht="15">
      <c r="A1" s="2">
        <v>119</v>
      </c>
      <c r="C1" s="1"/>
      <c r="D1" s="1" t="s">
        <v>130</v>
      </c>
      <c r="E1" s="1"/>
      <c r="F1" s="1"/>
      <c r="G1" s="1"/>
      <c r="J1" s="4"/>
      <c r="K1"/>
    </row>
    <row r="2" spans="3:11" ht="15">
      <c r="C2" s="1"/>
      <c r="D2" s="1"/>
      <c r="E2" s="1"/>
      <c r="F2" s="1"/>
      <c r="G2" s="1"/>
      <c r="H2" s="1"/>
      <c r="K2" s="1"/>
    </row>
    <row r="3" spans="3:11" ht="15">
      <c r="C3" s="1" t="s">
        <v>18</v>
      </c>
      <c r="D3" s="1"/>
      <c r="E3" s="1"/>
      <c r="F3" s="1"/>
      <c r="G3" s="1"/>
      <c r="H3" s="1"/>
      <c r="K3" s="1"/>
    </row>
    <row r="4" spans="3:11" ht="15">
      <c r="C4" s="1"/>
      <c r="D4" s="1"/>
      <c r="E4" s="1"/>
      <c r="F4" s="1"/>
      <c r="G4" s="1"/>
      <c r="H4" s="1"/>
      <c r="K4" s="1"/>
    </row>
    <row r="5" spans="1:12" s="18" customFormat="1" ht="12" hidden="1">
      <c r="A5" s="16"/>
      <c r="B5" s="16"/>
      <c r="C5" s="17"/>
      <c r="D5" s="17"/>
      <c r="E5" s="17"/>
      <c r="F5" s="17"/>
      <c r="G5" s="17"/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  <c r="L5" s="35"/>
    </row>
    <row r="6" spans="1:12" s="18" customFormat="1" ht="12" hidden="1">
      <c r="A6" s="16"/>
      <c r="B6" s="16"/>
      <c r="C6" s="17"/>
      <c r="D6" s="17"/>
      <c r="E6" s="17"/>
      <c r="F6" s="17"/>
      <c r="G6" s="17"/>
      <c r="H6" s="17">
        <v>201803</v>
      </c>
      <c r="I6" s="17">
        <v>201806</v>
      </c>
      <c r="J6" s="17" t="e">
        <f>#REF!</f>
        <v>#REF!</v>
      </c>
      <c r="K6" s="17" t="e">
        <f>#REF!</f>
        <v>#REF!</v>
      </c>
      <c r="L6" s="35"/>
    </row>
    <row r="7" spans="4:14" ht="12.75">
      <c r="D7" s="23" t="s">
        <v>130</v>
      </c>
      <c r="E7" s="23" t="s">
        <v>130</v>
      </c>
      <c r="F7" s="23" t="s">
        <v>130</v>
      </c>
      <c r="G7" s="23" t="s">
        <v>130</v>
      </c>
      <c r="H7" s="27" t="s">
        <v>135</v>
      </c>
      <c r="I7" s="27" t="s">
        <v>135</v>
      </c>
      <c r="J7" s="27" t="s">
        <v>135</v>
      </c>
      <c r="K7" s="27" t="s">
        <v>131</v>
      </c>
      <c r="L7" s="36" t="s">
        <v>135</v>
      </c>
      <c r="M7" s="10" t="s">
        <v>137</v>
      </c>
      <c r="N7" s="10" t="s">
        <v>136</v>
      </c>
    </row>
    <row r="8" spans="1:12" ht="12.75">
      <c r="A8" s="4"/>
      <c r="B8" s="5"/>
      <c r="C8" s="22" t="s">
        <v>0</v>
      </c>
      <c r="D8" s="21" t="s">
        <v>30</v>
      </c>
      <c r="E8" s="21" t="s">
        <v>31</v>
      </c>
      <c r="F8" s="21" t="s">
        <v>32</v>
      </c>
      <c r="G8" s="21" t="s">
        <v>33</v>
      </c>
      <c r="H8" s="28" t="s">
        <v>132</v>
      </c>
      <c r="I8" s="28" t="s">
        <v>133</v>
      </c>
      <c r="J8" s="28" t="s">
        <v>134</v>
      </c>
      <c r="K8" s="28">
        <v>2018</v>
      </c>
      <c r="L8" s="37">
        <v>2017</v>
      </c>
    </row>
    <row r="9" spans="1:12" ht="12.75">
      <c r="A9" s="13"/>
      <c r="B9" s="13"/>
      <c r="C9" s="3"/>
      <c r="D9" s="19"/>
      <c r="E9" s="19"/>
      <c r="F9" s="19"/>
      <c r="G9" s="19"/>
      <c r="H9" s="12"/>
      <c r="I9" s="12"/>
      <c r="J9" s="12"/>
      <c r="K9" s="31"/>
      <c r="L9" s="42"/>
    </row>
    <row r="10" spans="1:13" ht="12.75">
      <c r="A10" s="13">
        <v>3100</v>
      </c>
      <c r="B10" s="13">
        <v>3100</v>
      </c>
      <c r="C10" s="3" t="s">
        <v>34</v>
      </c>
      <c r="D10" s="19">
        <f>SUM(HS:Langrenn!D10)</f>
        <v>0</v>
      </c>
      <c r="E10" s="19">
        <f>SUM(HS:Langrenn!E10)</f>
        <v>0</v>
      </c>
      <c r="F10" s="19">
        <f>SUM(HS:Langrenn!F10)</f>
        <v>0</v>
      </c>
      <c r="G10" s="19">
        <f>SUM(HS:Langrenn!G10)</f>
        <v>0</v>
      </c>
      <c r="H10" s="12"/>
      <c r="I10" s="12"/>
      <c r="J10" s="12"/>
      <c r="K10" s="31"/>
      <c r="L10" s="43"/>
      <c r="M10" s="10" t="s">
        <v>138</v>
      </c>
    </row>
    <row r="11" spans="1:12" ht="12.75">
      <c r="A11" s="13">
        <v>3120</v>
      </c>
      <c r="B11" s="13">
        <v>3120</v>
      </c>
      <c r="C11" s="3" t="s">
        <v>35</v>
      </c>
      <c r="D11" s="19">
        <f>SUM(HS:Langrenn!D11)</f>
        <v>110200</v>
      </c>
      <c r="E11" s="19">
        <f>SUM(HS:Langrenn!E11)</f>
        <v>122200</v>
      </c>
      <c r="F11" s="19">
        <f>SUM(HS:Langrenn!F11)</f>
        <v>128200</v>
      </c>
      <c r="G11" s="19">
        <f>SUM(HS:Langrenn!G11)</f>
        <v>778000</v>
      </c>
      <c r="H11" s="12"/>
      <c r="I11" s="12"/>
      <c r="J11" s="12"/>
      <c r="K11" s="31"/>
      <c r="L11" s="43">
        <v>90175</v>
      </c>
    </row>
    <row r="12" spans="1:12" ht="12.75">
      <c r="A12" s="13">
        <v>3125</v>
      </c>
      <c r="B12" s="13">
        <v>3125</v>
      </c>
      <c r="C12" s="3" t="s">
        <v>36</v>
      </c>
      <c r="D12" s="19">
        <f>SUM(HS:Langrenn!D12)</f>
        <v>0</v>
      </c>
      <c r="E12" s="19">
        <f>SUM(HS:Langrenn!E12)</f>
        <v>0</v>
      </c>
      <c r="F12" s="19">
        <f>SUM(HS:Langrenn!F12)</f>
        <v>0</v>
      </c>
      <c r="G12" s="19">
        <f>SUM(HS:Langrenn!G12)</f>
        <v>75000</v>
      </c>
      <c r="H12" s="12"/>
      <c r="I12" s="12"/>
      <c r="J12" s="12"/>
      <c r="K12" s="31"/>
      <c r="L12" s="43"/>
    </row>
    <row r="13" spans="1:12" ht="12.75">
      <c r="A13" s="13">
        <v>3130</v>
      </c>
      <c r="B13" s="13">
        <v>3130</v>
      </c>
      <c r="C13" s="3" t="s">
        <v>37</v>
      </c>
      <c r="D13" s="19">
        <f>SUM(HS:Langrenn!D13)</f>
        <v>67000</v>
      </c>
      <c r="E13" s="19">
        <f>SUM(HS:Langrenn!E13)</f>
        <v>92000</v>
      </c>
      <c r="F13" s="19">
        <f>SUM(HS:Langrenn!F13)</f>
        <v>101000</v>
      </c>
      <c r="G13" s="19">
        <f>SUM(HS:Langrenn!G13)</f>
        <v>1261000</v>
      </c>
      <c r="H13" s="12"/>
      <c r="I13" s="12"/>
      <c r="J13" s="12"/>
      <c r="K13" s="31"/>
      <c r="L13" s="43">
        <v>760814</v>
      </c>
    </row>
    <row r="14" spans="1:13" ht="12.75">
      <c r="A14" s="13">
        <v>3200</v>
      </c>
      <c r="B14" s="13">
        <v>3200</v>
      </c>
      <c r="C14" s="3" t="s">
        <v>38</v>
      </c>
      <c r="D14" s="19">
        <f>SUM(HS:Langrenn!D14)</f>
        <v>0</v>
      </c>
      <c r="E14" s="19">
        <f>SUM(HS:Langrenn!E14)</f>
        <v>0</v>
      </c>
      <c r="F14" s="19">
        <f>SUM(HS:Langrenn!F14)</f>
        <v>0</v>
      </c>
      <c r="G14" s="19">
        <f>SUM(HS:Langrenn!G14)</f>
        <v>0</v>
      </c>
      <c r="H14" s="12"/>
      <c r="I14" s="12"/>
      <c r="J14" s="12"/>
      <c r="K14" s="31"/>
      <c r="L14" s="43"/>
      <c r="M14" s="10" t="s">
        <v>138</v>
      </c>
    </row>
    <row r="15" spans="1:12" ht="12.75">
      <c r="A15" s="13">
        <v>3210</v>
      </c>
      <c r="B15" s="13">
        <v>3210</v>
      </c>
      <c r="C15" s="3" t="s">
        <v>39</v>
      </c>
      <c r="D15" s="19">
        <f>SUM(HS:Langrenn!D15)</f>
        <v>950159</v>
      </c>
      <c r="E15" s="19">
        <f>SUM(HS:Langrenn!E15)</f>
        <v>1029685</v>
      </c>
      <c r="F15" s="19">
        <f>SUM(HS:Langrenn!F15)</f>
        <v>1029685</v>
      </c>
      <c r="G15" s="19">
        <f>SUM(HS:Langrenn!G15)</f>
        <v>6465983</v>
      </c>
      <c r="H15" s="12"/>
      <c r="I15" s="12"/>
      <c r="J15" s="12"/>
      <c r="K15" s="31"/>
      <c r="L15" s="43">
        <v>106402</v>
      </c>
    </row>
    <row r="16" spans="1:12" ht="12.75">
      <c r="A16" s="13">
        <v>3215</v>
      </c>
      <c r="B16" s="13">
        <v>3215</v>
      </c>
      <c r="C16" s="3" t="s">
        <v>40</v>
      </c>
      <c r="D16" s="19">
        <f>SUM(HS:Langrenn!D16)</f>
        <v>0</v>
      </c>
      <c r="E16" s="19">
        <f>SUM(HS:Langrenn!E16)</f>
        <v>0</v>
      </c>
      <c r="F16" s="19">
        <f>SUM(HS:Langrenn!F16)</f>
        <v>0</v>
      </c>
      <c r="G16" s="19">
        <f>SUM(HS:Langrenn!G16)</f>
        <v>550000</v>
      </c>
      <c r="H16" s="12"/>
      <c r="I16" s="12"/>
      <c r="J16" s="12"/>
      <c r="K16" s="31"/>
      <c r="L16" s="43"/>
    </row>
    <row r="17" spans="1:12" ht="12.75">
      <c r="A17" s="13">
        <v>3217</v>
      </c>
      <c r="B17" s="13">
        <v>3217</v>
      </c>
      <c r="C17" s="3" t="s">
        <v>41</v>
      </c>
      <c r="D17" s="19">
        <f>SUM(HS:Langrenn!D17)</f>
        <v>0</v>
      </c>
      <c r="E17" s="19">
        <f>SUM(HS:Langrenn!E17)</f>
        <v>0</v>
      </c>
      <c r="F17" s="19">
        <f>SUM(HS:Langrenn!F17)</f>
        <v>0</v>
      </c>
      <c r="G17" s="19">
        <f>SUM(HS:Langrenn!G17)</f>
        <v>1700000</v>
      </c>
      <c r="H17" s="12"/>
      <c r="I17" s="12"/>
      <c r="J17" s="12"/>
      <c r="K17" s="31"/>
      <c r="L17" s="43"/>
    </row>
    <row r="18" spans="1:12" ht="12.75">
      <c r="A18" s="13">
        <v>3218</v>
      </c>
      <c r="B18" s="13">
        <v>3218</v>
      </c>
      <c r="C18" s="3" t="s">
        <v>42</v>
      </c>
      <c r="D18" s="19">
        <f>SUM(HS:Langrenn!D18)</f>
        <v>0</v>
      </c>
      <c r="E18" s="19">
        <f>SUM(HS:Langrenn!E18)</f>
        <v>0</v>
      </c>
      <c r="F18" s="19">
        <f>SUM(HS:Langrenn!F18)</f>
        <v>0</v>
      </c>
      <c r="G18" s="19">
        <f>SUM(HS:Langrenn!G18)</f>
        <v>837000</v>
      </c>
      <c r="H18" s="12"/>
      <c r="I18" s="12"/>
      <c r="J18" s="12"/>
      <c r="K18" s="31"/>
      <c r="L18" s="43"/>
    </row>
    <row r="19" spans="1:13" ht="12.75">
      <c r="A19" s="13">
        <v>3220</v>
      </c>
      <c r="B19" s="13">
        <v>3220</v>
      </c>
      <c r="C19" s="3" t="s">
        <v>43</v>
      </c>
      <c r="D19" s="19">
        <f>SUM(HS:Langrenn!D19)</f>
        <v>0</v>
      </c>
      <c r="E19" s="19">
        <f>SUM(HS:Langrenn!E19)</f>
        <v>0</v>
      </c>
      <c r="F19" s="19">
        <f>SUM(HS:Langrenn!F19)</f>
        <v>0</v>
      </c>
      <c r="G19" s="19">
        <f>SUM(HS:Langrenn!G19)</f>
        <v>1300000</v>
      </c>
      <c r="H19" s="12"/>
      <c r="I19" s="12"/>
      <c r="J19" s="12"/>
      <c r="K19" s="31"/>
      <c r="L19" s="43">
        <v>1164835</v>
      </c>
      <c r="M19" s="10" t="s">
        <v>139</v>
      </c>
    </row>
    <row r="20" spans="1:13" ht="12.75">
      <c r="A20" s="13">
        <v>3320</v>
      </c>
      <c r="B20" s="13">
        <v>3320</v>
      </c>
      <c r="C20" s="3" t="s">
        <v>44</v>
      </c>
      <c r="D20" s="19">
        <f>SUM(HS:Langrenn!D20)</f>
        <v>201900</v>
      </c>
      <c r="E20" s="19">
        <f>SUM(HS:Langrenn!E20)</f>
        <v>241900</v>
      </c>
      <c r="F20" s="19">
        <f>SUM(HS:Langrenn!F20)</f>
        <v>241900</v>
      </c>
      <c r="G20" s="19">
        <f>SUM(HS:Langrenn!G20)</f>
        <v>1280000</v>
      </c>
      <c r="H20" s="12"/>
      <c r="I20" s="12"/>
      <c r="J20" s="12"/>
      <c r="K20" s="31"/>
      <c r="L20" s="43">
        <v>2</v>
      </c>
      <c r="M20" s="10" t="s">
        <v>140</v>
      </c>
    </row>
    <row r="21" spans="1:12" ht="12.75">
      <c r="A21" s="13">
        <v>3321</v>
      </c>
      <c r="B21" s="13">
        <v>3321</v>
      </c>
      <c r="C21" s="3" t="s">
        <v>45</v>
      </c>
      <c r="D21" s="19">
        <f>SUM(HS:Langrenn!D21)</f>
        <v>40000</v>
      </c>
      <c r="E21" s="19">
        <f>SUM(HS:Langrenn!E21)</f>
        <v>50000</v>
      </c>
      <c r="F21" s="19">
        <f>SUM(HS:Langrenn!F21)</f>
        <v>60000</v>
      </c>
      <c r="G21" s="19">
        <f>SUM(HS:Langrenn!G21)</f>
        <v>142500</v>
      </c>
      <c r="H21" s="12"/>
      <c r="I21" s="12"/>
      <c r="J21" s="12"/>
      <c r="K21" s="31"/>
      <c r="L21" s="43"/>
    </row>
    <row r="22" spans="1:13" ht="12.75">
      <c r="A22" s="13">
        <v>3325</v>
      </c>
      <c r="B22" s="13">
        <v>3325</v>
      </c>
      <c r="C22" s="3" t="s">
        <v>15</v>
      </c>
      <c r="D22" s="19">
        <f>SUM(HS:Langrenn!D22)</f>
        <v>6500</v>
      </c>
      <c r="E22" s="19">
        <f>SUM(HS:Langrenn!E22)</f>
        <v>6500</v>
      </c>
      <c r="F22" s="19">
        <f>SUM(HS:Langrenn!F22)</f>
        <v>6500</v>
      </c>
      <c r="G22" s="19">
        <f>SUM(HS:Langrenn!G22)</f>
        <v>51000</v>
      </c>
      <c r="H22" s="12"/>
      <c r="I22" s="12"/>
      <c r="J22" s="12"/>
      <c r="K22" s="31"/>
      <c r="L22" s="43">
        <v>43294</v>
      </c>
      <c r="M22" s="10" t="s">
        <v>141</v>
      </c>
    </row>
    <row r="23" spans="1:12" ht="12.75">
      <c r="A23" s="13">
        <v>3350</v>
      </c>
      <c r="B23" s="13">
        <v>3350</v>
      </c>
      <c r="C23" s="3" t="s">
        <v>46</v>
      </c>
      <c r="D23" s="19">
        <f>SUM(HS:Langrenn!D23)</f>
        <v>40000</v>
      </c>
      <c r="E23" s="19">
        <f>SUM(HS:Langrenn!E23)</f>
        <v>50000</v>
      </c>
      <c r="F23" s="19">
        <f>SUM(HS:Langrenn!F23)</f>
        <v>60000</v>
      </c>
      <c r="G23" s="19">
        <f>SUM(HS:Langrenn!G23)</f>
        <v>100000</v>
      </c>
      <c r="H23" s="12"/>
      <c r="I23" s="12"/>
      <c r="J23" s="12"/>
      <c r="K23" s="31"/>
      <c r="L23" s="43">
        <v>18171</v>
      </c>
    </row>
    <row r="24" spans="1:12" ht="12.75">
      <c r="A24" s="13">
        <v>3360</v>
      </c>
      <c r="B24" s="13">
        <v>3360</v>
      </c>
      <c r="C24" s="3" t="s">
        <v>47</v>
      </c>
      <c r="D24" s="19">
        <f>SUM(HS:Langrenn!D24)</f>
        <v>0</v>
      </c>
      <c r="E24" s="19">
        <f>SUM(HS:Langrenn!E24)</f>
        <v>0</v>
      </c>
      <c r="F24" s="19">
        <f>SUM(HS:Langrenn!F24)</f>
        <v>0</v>
      </c>
      <c r="G24" s="19">
        <f>SUM(HS:Langrenn!G24)</f>
        <v>0</v>
      </c>
      <c r="H24" s="12"/>
      <c r="I24" s="12"/>
      <c r="J24" s="12"/>
      <c r="K24" s="31"/>
      <c r="L24" s="43"/>
    </row>
    <row r="25" spans="1:12" ht="12.75">
      <c r="A25" s="13">
        <v>3440</v>
      </c>
      <c r="B25" s="13">
        <v>3440</v>
      </c>
      <c r="C25" s="3" t="s">
        <v>20</v>
      </c>
      <c r="D25" s="19">
        <f>SUM(HS:Langrenn!D25)</f>
        <v>0</v>
      </c>
      <c r="E25" s="19">
        <f>SUM(HS:Langrenn!E25)</f>
        <v>0</v>
      </c>
      <c r="F25" s="19">
        <f>SUM(HS:Langrenn!F25)</f>
        <v>0</v>
      </c>
      <c r="G25" s="19">
        <f>SUM(HS:Langrenn!G25)</f>
        <v>0</v>
      </c>
      <c r="H25" s="12"/>
      <c r="I25" s="12"/>
      <c r="J25" s="12"/>
      <c r="K25" s="31"/>
      <c r="L25" s="43"/>
    </row>
    <row r="26" spans="1:12" ht="12.75">
      <c r="A26" s="13">
        <v>3500</v>
      </c>
      <c r="B26" s="13">
        <v>3500</v>
      </c>
      <c r="C26" s="3" t="s">
        <v>16</v>
      </c>
      <c r="D26" s="19">
        <f>SUM(HS:Langrenn!D26)</f>
        <v>0</v>
      </c>
      <c r="E26" s="19">
        <f>SUM(HS:Langrenn!E26)</f>
        <v>0</v>
      </c>
      <c r="F26" s="19">
        <f>SUM(HS:Langrenn!F26)</f>
        <v>0</v>
      </c>
      <c r="G26" s="19">
        <f>SUM(HS:Langrenn!G26)</f>
        <v>0</v>
      </c>
      <c r="H26" s="12"/>
      <c r="I26" s="12"/>
      <c r="J26" s="12"/>
      <c r="K26" s="31"/>
      <c r="L26" s="43"/>
    </row>
    <row r="27" spans="1:12" ht="12.75">
      <c r="A27" s="13">
        <v>3605</v>
      </c>
      <c r="B27" s="13">
        <v>3605</v>
      </c>
      <c r="C27" s="3" t="s">
        <v>48</v>
      </c>
      <c r="D27" s="19">
        <f>SUM(HS:Langrenn!D27)</f>
        <v>0</v>
      </c>
      <c r="E27" s="19">
        <f>SUM(HS:Langrenn!E27)</f>
        <v>0</v>
      </c>
      <c r="F27" s="19">
        <f>SUM(HS:Langrenn!F27)</f>
        <v>0</v>
      </c>
      <c r="G27" s="19">
        <f>SUM(HS:Langrenn!G27)</f>
        <v>15000</v>
      </c>
      <c r="H27" s="12"/>
      <c r="I27" s="12"/>
      <c r="J27" s="12"/>
      <c r="K27" s="31"/>
      <c r="L27" s="43"/>
    </row>
    <row r="28" spans="1:12" ht="12.75">
      <c r="A28" s="13">
        <v>3610</v>
      </c>
      <c r="B28" s="13">
        <v>3610</v>
      </c>
      <c r="C28" s="3" t="s">
        <v>49</v>
      </c>
      <c r="D28" s="19">
        <f>SUM(HS:Langrenn!D28)</f>
        <v>33000</v>
      </c>
      <c r="E28" s="19">
        <f>SUM(HS:Langrenn!E28)</f>
        <v>66000</v>
      </c>
      <c r="F28" s="19">
        <f>SUM(HS:Langrenn!F28)</f>
        <v>99000</v>
      </c>
      <c r="G28" s="19">
        <f>SUM(HS:Langrenn!G28)</f>
        <v>132000</v>
      </c>
      <c r="H28" s="12"/>
      <c r="I28" s="12"/>
      <c r="J28" s="12"/>
      <c r="K28" s="31"/>
      <c r="L28" s="43">
        <v>244219</v>
      </c>
    </row>
    <row r="29" spans="1:12" ht="12.75">
      <c r="A29" s="13"/>
      <c r="B29" s="13"/>
      <c r="C29" s="6" t="s">
        <v>3</v>
      </c>
      <c r="D29" s="24">
        <f aca="true" t="shared" si="0" ref="D29:L29">SUM(D10:D28)</f>
        <v>1448759</v>
      </c>
      <c r="E29" s="24">
        <f t="shared" si="0"/>
        <v>1658285</v>
      </c>
      <c r="F29" s="24">
        <f t="shared" si="0"/>
        <v>1726285</v>
      </c>
      <c r="G29" s="24">
        <f t="shared" si="0"/>
        <v>14687483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32">
        <f t="shared" si="0"/>
        <v>0</v>
      </c>
      <c r="L29" s="44">
        <f t="shared" si="0"/>
        <v>2427912</v>
      </c>
    </row>
    <row r="30" spans="1:12" ht="12.75">
      <c r="A30" s="13"/>
      <c r="B30" s="13"/>
      <c r="C30" s="3"/>
      <c r="D30" s="19"/>
      <c r="E30" s="19"/>
      <c r="F30" s="19"/>
      <c r="G30" s="19"/>
      <c r="H30" s="12"/>
      <c r="I30" s="12"/>
      <c r="J30" s="12"/>
      <c r="K30" s="31"/>
      <c r="L30" s="43"/>
    </row>
    <row r="31" spans="1:12" ht="12.75">
      <c r="A31" s="13">
        <v>3240</v>
      </c>
      <c r="B31" s="13">
        <v>3240</v>
      </c>
      <c r="C31" s="3" t="s">
        <v>50</v>
      </c>
      <c r="D31" s="19">
        <f>SUM(HS:Langrenn!D31)</f>
        <v>45500</v>
      </c>
      <c r="E31" s="19">
        <f>SUM(HS:Langrenn!E31)</f>
        <v>111000</v>
      </c>
      <c r="F31" s="19">
        <f>SUM(HS:Langrenn!F31)</f>
        <v>124000</v>
      </c>
      <c r="G31" s="19">
        <f>SUM(HS:Langrenn!G31)</f>
        <v>878667</v>
      </c>
      <c r="H31" s="12"/>
      <c r="I31" s="12"/>
      <c r="J31" s="12"/>
      <c r="K31" s="31"/>
      <c r="L31" s="43">
        <v>360922</v>
      </c>
    </row>
    <row r="32" spans="1:13" ht="12.75">
      <c r="A32" s="13">
        <v>3441</v>
      </c>
      <c r="B32" s="13">
        <v>3441</v>
      </c>
      <c r="C32" s="3" t="s">
        <v>51</v>
      </c>
      <c r="D32" s="19">
        <f>SUM(HS:Langrenn!D32)</f>
        <v>0</v>
      </c>
      <c r="E32" s="19">
        <f>SUM(HS:Langrenn!E32)</f>
        <v>0</v>
      </c>
      <c r="F32" s="19">
        <f>SUM(HS:Langrenn!F32)</f>
        <v>0</v>
      </c>
      <c r="G32" s="19">
        <f>SUM(HS:Langrenn!G32)</f>
        <v>678284</v>
      </c>
      <c r="H32" s="12"/>
      <c r="I32" s="12"/>
      <c r="J32" s="12"/>
      <c r="K32" s="31"/>
      <c r="L32" s="43">
        <v>159986</v>
      </c>
      <c r="M32" s="10" t="s">
        <v>142</v>
      </c>
    </row>
    <row r="33" spans="1:13" ht="12.75">
      <c r="A33" s="13">
        <v>3461</v>
      </c>
      <c r="B33" s="13">
        <v>3461</v>
      </c>
      <c r="C33" s="3" t="s">
        <v>52</v>
      </c>
      <c r="D33" s="19">
        <f>SUM(HS:Langrenn!D33)</f>
        <v>0</v>
      </c>
      <c r="E33" s="19">
        <f>SUM(HS:Langrenn!E33)</f>
        <v>0</v>
      </c>
      <c r="F33" s="19">
        <f>SUM(HS:Langrenn!F33)</f>
        <v>198300</v>
      </c>
      <c r="G33" s="19">
        <f>SUM(HS:Langrenn!G33)</f>
        <v>1088300</v>
      </c>
      <c r="H33" s="12"/>
      <c r="I33" s="12"/>
      <c r="J33" s="12"/>
      <c r="K33" s="31"/>
      <c r="L33" s="43">
        <v>354049</v>
      </c>
      <c r="M33" s="10" t="s">
        <v>143</v>
      </c>
    </row>
    <row r="34" spans="1:12" ht="12.75">
      <c r="A34" s="13">
        <v>3630</v>
      </c>
      <c r="B34" s="13">
        <v>3630</v>
      </c>
      <c r="C34" s="3" t="s">
        <v>53</v>
      </c>
      <c r="D34" s="19">
        <f>SUM(HS:Langrenn!D34)</f>
        <v>0</v>
      </c>
      <c r="E34" s="19">
        <f>SUM(HS:Langrenn!E34)</f>
        <v>0</v>
      </c>
      <c r="F34" s="19">
        <f>SUM(HS:Langrenn!F34)</f>
        <v>0</v>
      </c>
      <c r="G34" s="19">
        <f>SUM(HS:Langrenn!G34)</f>
        <v>0</v>
      </c>
      <c r="H34" s="12"/>
      <c r="I34" s="12"/>
      <c r="J34" s="12"/>
      <c r="K34" s="31"/>
      <c r="L34" s="43">
        <v>117731</v>
      </c>
    </row>
    <row r="35" spans="1:13" ht="12.75">
      <c r="A35" s="13">
        <v>3800</v>
      </c>
      <c r="B35" s="13">
        <v>3800</v>
      </c>
      <c r="C35" s="3" t="s">
        <v>126</v>
      </c>
      <c r="D35" s="19">
        <f>SUM(HS:Langrenn!D35)</f>
        <v>15000</v>
      </c>
      <c r="E35" s="19">
        <f>SUM(HS:Langrenn!E35)</f>
        <v>15000</v>
      </c>
      <c r="F35" s="19">
        <f>SUM(HS:Langrenn!F35)</f>
        <v>15000</v>
      </c>
      <c r="G35" s="19">
        <f>SUM(HS:Langrenn!G35)</f>
        <v>1025000</v>
      </c>
      <c r="H35" s="12"/>
      <c r="I35" s="12"/>
      <c r="J35" s="12"/>
      <c r="K35" s="31"/>
      <c r="L35" s="43"/>
      <c r="M35" s="10" t="s">
        <v>144</v>
      </c>
    </row>
    <row r="36" spans="1:12" ht="12.75">
      <c r="A36" s="13">
        <v>3990</v>
      </c>
      <c r="B36" s="13">
        <v>3990</v>
      </c>
      <c r="C36" s="3" t="s">
        <v>54</v>
      </c>
      <c r="D36" s="19">
        <f>SUM(HS:Langrenn!D36)</f>
        <v>0</v>
      </c>
      <c r="E36" s="19">
        <f>SUM(HS:Langrenn!E36)</f>
        <v>0</v>
      </c>
      <c r="F36" s="19">
        <f>SUM(HS:Langrenn!F36)</f>
        <v>0</v>
      </c>
      <c r="G36" s="19">
        <f>SUM(HS:Langrenn!G36)</f>
        <v>85000</v>
      </c>
      <c r="H36" s="12"/>
      <c r="I36" s="12"/>
      <c r="J36" s="12"/>
      <c r="K36" s="31"/>
      <c r="L36" s="43">
        <v>60596</v>
      </c>
    </row>
    <row r="37" spans="1:12" ht="12.75">
      <c r="A37" s="13">
        <v>3995</v>
      </c>
      <c r="B37" s="13">
        <v>3995</v>
      </c>
      <c r="C37" s="3" t="s">
        <v>21</v>
      </c>
      <c r="D37" s="19">
        <f>SUM(HS:Langrenn!D37)</f>
        <v>0</v>
      </c>
      <c r="E37" s="19">
        <f>SUM(HS:Langrenn!E37)</f>
        <v>0</v>
      </c>
      <c r="F37" s="19">
        <f>SUM(HS:Langrenn!F37)</f>
        <v>0</v>
      </c>
      <c r="G37" s="19">
        <f>SUM(HS:Langrenn!G37)</f>
        <v>0</v>
      </c>
      <c r="H37" s="12"/>
      <c r="I37" s="12"/>
      <c r="J37" s="12"/>
      <c r="K37" s="31"/>
      <c r="L37" s="43"/>
    </row>
    <row r="38" spans="1:12" ht="12.75">
      <c r="A38" s="13"/>
      <c r="B38" s="13"/>
      <c r="C38" s="6" t="s">
        <v>9</v>
      </c>
      <c r="D38" s="24">
        <f aca="true" t="shared" si="1" ref="D38:L38">SUM(D31:D37)</f>
        <v>60500</v>
      </c>
      <c r="E38" s="24">
        <f t="shared" si="1"/>
        <v>126000</v>
      </c>
      <c r="F38" s="24">
        <f t="shared" si="1"/>
        <v>337300</v>
      </c>
      <c r="G38" s="24">
        <f t="shared" si="1"/>
        <v>3755251</v>
      </c>
      <c r="H38" s="7">
        <f t="shared" si="1"/>
        <v>0</v>
      </c>
      <c r="I38" s="7">
        <f t="shared" si="1"/>
        <v>0</v>
      </c>
      <c r="J38" s="7">
        <f t="shared" si="1"/>
        <v>0</v>
      </c>
      <c r="K38" s="32">
        <f t="shared" si="1"/>
        <v>0</v>
      </c>
      <c r="L38" s="44">
        <f t="shared" si="1"/>
        <v>1053284</v>
      </c>
    </row>
    <row r="39" spans="1:12" ht="12.75">
      <c r="A39" s="11"/>
      <c r="B39" s="11"/>
      <c r="C39" s="6" t="s">
        <v>1</v>
      </c>
      <c r="D39" s="24">
        <f>SUM(D29,D38)</f>
        <v>1509259</v>
      </c>
      <c r="E39" s="24">
        <f>SUM(E29,E38)</f>
        <v>1784285</v>
      </c>
      <c r="F39" s="24">
        <f>SUM(F29,F38)</f>
        <v>2063585</v>
      </c>
      <c r="G39" s="24">
        <f>SUM(G29,G38)</f>
        <v>18442734</v>
      </c>
      <c r="H39" s="7">
        <f>H29+H38</f>
        <v>0</v>
      </c>
      <c r="I39" s="7">
        <f>I29+I38</f>
        <v>0</v>
      </c>
      <c r="J39" s="7">
        <f>J29+J38</f>
        <v>0</v>
      </c>
      <c r="K39" s="32">
        <f>K29+K38</f>
        <v>0</v>
      </c>
      <c r="L39" s="44">
        <f>L29+L38</f>
        <v>3481196</v>
      </c>
    </row>
    <row r="40" spans="1:12" ht="12.75">
      <c r="A40" s="13"/>
      <c r="B40" s="13"/>
      <c r="C40" s="3"/>
      <c r="D40" s="19"/>
      <c r="E40" s="19"/>
      <c r="F40" s="19"/>
      <c r="G40" s="19"/>
      <c r="H40" s="12"/>
      <c r="I40" s="12"/>
      <c r="J40" s="12"/>
      <c r="K40" s="31"/>
      <c r="L40" s="43"/>
    </row>
    <row r="41" spans="1:12" ht="12.75">
      <c r="A41" s="13">
        <v>4220</v>
      </c>
      <c r="B41" s="13">
        <v>4220</v>
      </c>
      <c r="C41" s="3" t="s">
        <v>55</v>
      </c>
      <c r="D41" s="19">
        <f>SUM(HS:Langrenn!D41)</f>
        <v>98799</v>
      </c>
      <c r="E41" s="19">
        <f>SUM(HS:Langrenn!E41)</f>
        <v>148799</v>
      </c>
      <c r="F41" s="19">
        <f>SUM(HS:Langrenn!F41)</f>
        <v>277397</v>
      </c>
      <c r="G41" s="19">
        <f>SUM(HS:Langrenn!G41)</f>
        <v>749496</v>
      </c>
      <c r="H41" s="12"/>
      <c r="I41" s="12"/>
      <c r="J41" s="12"/>
      <c r="K41" s="31"/>
      <c r="L41" s="43">
        <v>2400</v>
      </c>
    </row>
    <row r="42" spans="1:12" ht="12.75">
      <c r="A42" s="13">
        <v>4221</v>
      </c>
      <c r="B42" s="13">
        <v>4221</v>
      </c>
      <c r="C42" s="3" t="s">
        <v>22</v>
      </c>
      <c r="D42" s="19">
        <f>SUM(HS:Langrenn!D42)</f>
        <v>2500</v>
      </c>
      <c r="E42" s="19">
        <f>SUM(HS:Langrenn!E42)</f>
        <v>5000</v>
      </c>
      <c r="F42" s="19">
        <f>SUM(HS:Langrenn!F42)</f>
        <v>7500</v>
      </c>
      <c r="G42" s="19">
        <f>SUM(HS:Langrenn!G42)</f>
        <v>70000</v>
      </c>
      <c r="H42" s="12"/>
      <c r="I42" s="12"/>
      <c r="J42" s="12"/>
      <c r="K42" s="31"/>
      <c r="L42" s="43"/>
    </row>
    <row r="43" spans="1:13" ht="12.75">
      <c r="A43" s="13">
        <v>4222</v>
      </c>
      <c r="B43" s="13">
        <v>4222</v>
      </c>
      <c r="C43" s="3" t="s">
        <v>128</v>
      </c>
      <c r="D43" s="19">
        <f>SUM(HS:Langrenn!D43)</f>
        <v>0</v>
      </c>
      <c r="E43" s="19">
        <f>SUM(HS:Langrenn!E43)</f>
        <v>0</v>
      </c>
      <c r="F43" s="19">
        <f>SUM(HS:Langrenn!F43)</f>
        <v>0</v>
      </c>
      <c r="G43" s="19">
        <f>SUM(HS:Langrenn!G43)</f>
        <v>0</v>
      </c>
      <c r="H43" s="12"/>
      <c r="I43" s="12"/>
      <c r="J43" s="12"/>
      <c r="K43" s="31"/>
      <c r="L43" s="43"/>
      <c r="M43" s="10" t="s">
        <v>145</v>
      </c>
    </row>
    <row r="44" spans="1:13" ht="12.75">
      <c r="A44" s="13">
        <v>4225</v>
      </c>
      <c r="B44" s="13">
        <v>4225</v>
      </c>
      <c r="C44" s="3" t="s">
        <v>56</v>
      </c>
      <c r="D44" s="19">
        <f>SUM(HS:Langrenn!D44)</f>
        <v>203000</v>
      </c>
      <c r="E44" s="19">
        <f>SUM(HS:Langrenn!E44)</f>
        <v>203600</v>
      </c>
      <c r="F44" s="19">
        <f>SUM(HS:Langrenn!F44)</f>
        <v>204200</v>
      </c>
      <c r="G44" s="19">
        <f>SUM(HS:Langrenn!G44)</f>
        <v>921700</v>
      </c>
      <c r="H44" s="12"/>
      <c r="I44" s="12"/>
      <c r="J44" s="12"/>
      <c r="K44" s="31"/>
      <c r="L44" s="43">
        <v>1596</v>
      </c>
      <c r="M44" s="10" t="s">
        <v>140</v>
      </c>
    </row>
    <row r="45" spans="1:13" ht="12.75">
      <c r="A45" s="13">
        <v>4228</v>
      </c>
      <c r="B45" s="13">
        <v>4228</v>
      </c>
      <c r="C45" s="3" t="s">
        <v>57</v>
      </c>
      <c r="D45" s="19">
        <f>SUM(HS:Langrenn!D45)</f>
        <v>0</v>
      </c>
      <c r="E45" s="19">
        <f>SUM(HS:Langrenn!E45)</f>
        <v>0</v>
      </c>
      <c r="F45" s="19">
        <f>SUM(HS:Langrenn!F45)</f>
        <v>0</v>
      </c>
      <c r="G45" s="19">
        <f>SUM(HS:Langrenn!G45)</f>
        <v>10000</v>
      </c>
      <c r="H45" s="12"/>
      <c r="I45" s="12"/>
      <c r="J45" s="12"/>
      <c r="K45" s="31"/>
      <c r="L45" s="43"/>
      <c r="M45" s="10" t="s">
        <v>141</v>
      </c>
    </row>
    <row r="46" spans="1:12" ht="12.75">
      <c r="A46" s="13">
        <v>4230</v>
      </c>
      <c r="B46" s="13">
        <v>4230</v>
      </c>
      <c r="C46" s="3" t="s">
        <v>58</v>
      </c>
      <c r="D46" s="19">
        <f>SUM(HS:Langrenn!D46)</f>
        <v>159000</v>
      </c>
      <c r="E46" s="19">
        <f>SUM(HS:Langrenn!E46)</f>
        <v>179000</v>
      </c>
      <c r="F46" s="19">
        <f>SUM(HS:Langrenn!F46)</f>
        <v>219000</v>
      </c>
      <c r="G46" s="19">
        <f>SUM(HS:Langrenn!G46)</f>
        <v>374000</v>
      </c>
      <c r="H46" s="12"/>
      <c r="I46" s="12"/>
      <c r="J46" s="12"/>
      <c r="K46" s="31"/>
      <c r="L46" s="43">
        <v>2600</v>
      </c>
    </row>
    <row r="47" spans="1:12" ht="12.75">
      <c r="A47" s="13">
        <v>4241</v>
      </c>
      <c r="B47" s="13">
        <v>4241</v>
      </c>
      <c r="C47" s="3" t="s">
        <v>60</v>
      </c>
      <c r="D47" s="19">
        <f>SUM(HS:Langrenn!D47)</f>
        <v>97000</v>
      </c>
      <c r="E47" s="19">
        <f>SUM(HS:Langrenn!E47)</f>
        <v>136000</v>
      </c>
      <c r="F47" s="19">
        <f>SUM(HS:Langrenn!F47)</f>
        <v>181000</v>
      </c>
      <c r="G47" s="19">
        <f>SUM(HS:Langrenn!G47)</f>
        <v>928700</v>
      </c>
      <c r="H47" s="12"/>
      <c r="I47" s="12"/>
      <c r="J47" s="12"/>
      <c r="K47" s="31"/>
      <c r="L47" s="43">
        <v>2960</v>
      </c>
    </row>
    <row r="48" spans="1:12" ht="12.75">
      <c r="A48" s="13">
        <v>4247</v>
      </c>
      <c r="B48" s="13">
        <v>4247</v>
      </c>
      <c r="C48" s="3" t="s">
        <v>23</v>
      </c>
      <c r="D48" s="19">
        <f>SUM(HS:Langrenn!D48)</f>
        <v>0</v>
      </c>
      <c r="E48" s="19">
        <f>SUM(HS:Langrenn!E48)</f>
        <v>0</v>
      </c>
      <c r="F48" s="19">
        <f>SUM(HS:Langrenn!F48)</f>
        <v>0</v>
      </c>
      <c r="G48" s="19">
        <f>SUM(HS:Langrenn!G48)</f>
        <v>125000</v>
      </c>
      <c r="H48" s="12"/>
      <c r="I48" s="12"/>
      <c r="J48" s="12"/>
      <c r="K48" s="31"/>
      <c r="L48" s="43"/>
    </row>
    <row r="49" spans="1:12" ht="12.75">
      <c r="A49" s="13">
        <v>4280</v>
      </c>
      <c r="B49" s="13">
        <v>4280</v>
      </c>
      <c r="C49" s="3" t="s">
        <v>62</v>
      </c>
      <c r="D49" s="19">
        <f>SUM(HS:Langrenn!D49)</f>
        <v>70000</v>
      </c>
      <c r="E49" s="19">
        <f>SUM(HS:Langrenn!E49)</f>
        <v>120000</v>
      </c>
      <c r="F49" s="19">
        <f>SUM(HS:Langrenn!F49)</f>
        <v>130000</v>
      </c>
      <c r="G49" s="19">
        <f>SUM(HS:Langrenn!G49)</f>
        <v>546000</v>
      </c>
      <c r="H49" s="12"/>
      <c r="I49" s="12"/>
      <c r="J49" s="12"/>
      <c r="K49" s="31"/>
      <c r="L49" s="43"/>
    </row>
    <row r="50" spans="1:12" ht="12.75">
      <c r="A50" s="13">
        <v>4300</v>
      </c>
      <c r="B50" s="13">
        <v>4300</v>
      </c>
      <c r="C50" s="3" t="s">
        <v>63</v>
      </c>
      <c r="D50" s="19">
        <f>SUM(HS:Langrenn!D50)</f>
        <v>39000</v>
      </c>
      <c r="E50" s="19">
        <f>SUM(HS:Langrenn!E50)</f>
        <v>39000</v>
      </c>
      <c r="F50" s="19">
        <f>SUM(HS:Langrenn!F50)</f>
        <v>21450</v>
      </c>
      <c r="G50" s="19">
        <f>SUM(HS:Langrenn!G50)</f>
        <v>706450</v>
      </c>
      <c r="H50" s="12"/>
      <c r="I50" s="12"/>
      <c r="J50" s="12"/>
      <c r="K50" s="31"/>
      <c r="L50" s="43">
        <v>682816</v>
      </c>
    </row>
    <row r="51" spans="1:12" ht="12.75">
      <c r="A51" s="13">
        <v>4331</v>
      </c>
      <c r="B51" s="13">
        <v>4331</v>
      </c>
      <c r="C51" s="3" t="s">
        <v>64</v>
      </c>
      <c r="D51" s="19">
        <f>SUM(HS:Langrenn!D51)</f>
        <v>10000</v>
      </c>
      <c r="E51" s="19">
        <f>SUM(HS:Langrenn!E51)</f>
        <v>20000</v>
      </c>
      <c r="F51" s="19">
        <f>SUM(HS:Langrenn!F51)</f>
        <v>30000</v>
      </c>
      <c r="G51" s="19">
        <f>SUM(HS:Langrenn!G51)</f>
        <v>40000</v>
      </c>
      <c r="H51" s="12"/>
      <c r="I51" s="12"/>
      <c r="J51" s="12"/>
      <c r="K51" s="31"/>
      <c r="L51" s="43">
        <v>3542</v>
      </c>
    </row>
    <row r="52" spans="1:13" ht="12.75">
      <c r="A52" s="13">
        <v>4500</v>
      </c>
      <c r="B52" s="13">
        <v>4500</v>
      </c>
      <c r="C52" s="3" t="s">
        <v>65</v>
      </c>
      <c r="D52" s="19">
        <f>SUM(HS:Langrenn!D52)</f>
        <v>0</v>
      </c>
      <c r="E52" s="19">
        <f>SUM(HS:Langrenn!E52)</f>
        <v>0</v>
      </c>
      <c r="F52" s="19">
        <f>SUM(HS:Langrenn!F52)</f>
        <v>0</v>
      </c>
      <c r="G52" s="19">
        <f>SUM(HS:Langrenn!G52)</f>
        <v>0</v>
      </c>
      <c r="H52" s="12"/>
      <c r="I52" s="12"/>
      <c r="J52" s="12"/>
      <c r="K52" s="31"/>
      <c r="L52" s="43"/>
      <c r="M52" s="10" t="s">
        <v>138</v>
      </c>
    </row>
    <row r="53" spans="1:13" ht="12.75">
      <c r="A53" s="13">
        <v>4800</v>
      </c>
      <c r="B53" s="13">
        <v>4800</v>
      </c>
      <c r="C53" s="3" t="s">
        <v>127</v>
      </c>
      <c r="D53" s="19">
        <f>SUM(HS:Langrenn!D53)</f>
        <v>15000</v>
      </c>
      <c r="E53" s="19">
        <f>SUM(HS:Langrenn!E53)</f>
        <v>15000</v>
      </c>
      <c r="F53" s="19">
        <f>SUM(HS:Langrenn!F53)</f>
        <v>15000</v>
      </c>
      <c r="G53" s="19">
        <f>SUM(HS:Langrenn!G53)</f>
        <v>1025000</v>
      </c>
      <c r="H53" s="12"/>
      <c r="I53" s="12"/>
      <c r="J53" s="12"/>
      <c r="K53" s="31"/>
      <c r="L53" s="43"/>
      <c r="M53" s="10" t="s">
        <v>146</v>
      </c>
    </row>
    <row r="54" spans="1:12" ht="12.75">
      <c r="A54" s="13">
        <v>4990</v>
      </c>
      <c r="B54" s="13">
        <v>4990</v>
      </c>
      <c r="C54" s="3" t="s">
        <v>66</v>
      </c>
      <c r="D54" s="19">
        <f>SUM(HS:Langrenn!D54)</f>
        <v>0</v>
      </c>
      <c r="E54" s="19">
        <f>SUM(HS:Langrenn!E54)</f>
        <v>0</v>
      </c>
      <c r="F54" s="19">
        <f>SUM(HS:Langrenn!F54)</f>
        <v>0</v>
      </c>
      <c r="G54" s="19">
        <f>SUM(HS:Langrenn!G54)</f>
        <v>30000</v>
      </c>
      <c r="H54" s="12"/>
      <c r="I54" s="12"/>
      <c r="J54" s="12"/>
      <c r="K54" s="31"/>
      <c r="L54" s="43">
        <v>-148224</v>
      </c>
    </row>
    <row r="55" spans="1:12" ht="12.75">
      <c r="A55" s="13">
        <v>6550</v>
      </c>
      <c r="B55" s="13">
        <v>6550</v>
      </c>
      <c r="C55" s="3" t="s">
        <v>84</v>
      </c>
      <c r="D55" s="19">
        <f>SUM(HS:Langrenn!D55)</f>
        <v>105750</v>
      </c>
      <c r="E55" s="19">
        <f>SUM(HS:Langrenn!E55)</f>
        <v>143250</v>
      </c>
      <c r="F55" s="19">
        <f>SUM(HS:Langrenn!F55)</f>
        <v>149250</v>
      </c>
      <c r="G55" s="19">
        <f>SUM(HS:Langrenn!G55)</f>
        <v>558250</v>
      </c>
      <c r="H55" s="12"/>
      <c r="I55" s="12"/>
      <c r="J55" s="12"/>
      <c r="K55" s="31"/>
      <c r="L55" s="43">
        <v>64323</v>
      </c>
    </row>
    <row r="56" spans="1:12" ht="12.75">
      <c r="A56" s="13">
        <v>6555</v>
      </c>
      <c r="B56" s="13">
        <v>6555</v>
      </c>
      <c r="C56" s="3" t="s">
        <v>85</v>
      </c>
      <c r="D56" s="19">
        <f>SUM(HS:Langrenn!D56)</f>
        <v>42000</v>
      </c>
      <c r="E56" s="19">
        <f>SUM(HS:Langrenn!E56)</f>
        <v>72000</v>
      </c>
      <c r="F56" s="19">
        <f>SUM(HS:Langrenn!F56)</f>
        <v>82000</v>
      </c>
      <c r="G56" s="19">
        <f>SUM(HS:Langrenn!G56)</f>
        <v>282000</v>
      </c>
      <c r="H56" s="12"/>
      <c r="I56" s="12"/>
      <c r="J56" s="12"/>
      <c r="K56" s="31"/>
      <c r="L56" s="43"/>
    </row>
    <row r="57" spans="1:12" ht="12.75">
      <c r="A57" s="11"/>
      <c r="B57" s="11"/>
      <c r="C57" s="6" t="s">
        <v>4</v>
      </c>
      <c r="D57" s="24">
        <f aca="true" t="shared" si="2" ref="D57:L57">SUM(D41:D56)</f>
        <v>842049</v>
      </c>
      <c r="E57" s="24">
        <f t="shared" si="2"/>
        <v>1081649</v>
      </c>
      <c r="F57" s="24">
        <f t="shared" si="2"/>
        <v>1316797</v>
      </c>
      <c r="G57" s="24">
        <f t="shared" si="2"/>
        <v>6366596</v>
      </c>
      <c r="H57" s="7">
        <f t="shared" si="2"/>
        <v>0</v>
      </c>
      <c r="I57" s="7">
        <f t="shared" si="2"/>
        <v>0</v>
      </c>
      <c r="J57" s="7">
        <f t="shared" si="2"/>
        <v>0</v>
      </c>
      <c r="K57" s="32">
        <f t="shared" si="2"/>
        <v>0</v>
      </c>
      <c r="L57" s="44">
        <f t="shared" si="2"/>
        <v>612013</v>
      </c>
    </row>
    <row r="58" spans="1:12" ht="12.75">
      <c r="A58" s="13"/>
      <c r="B58" s="13"/>
      <c r="C58" s="3"/>
      <c r="D58" s="19"/>
      <c r="E58" s="19"/>
      <c r="F58" s="19"/>
      <c r="G58" s="19"/>
      <c r="H58" s="12"/>
      <c r="I58" s="12"/>
      <c r="J58" s="12"/>
      <c r="K58" s="31"/>
      <c r="L58" s="43"/>
    </row>
    <row r="59" spans="1:12" ht="12.75">
      <c r="A59" s="13">
        <v>4240</v>
      </c>
      <c r="B59" s="13">
        <v>4240</v>
      </c>
      <c r="C59" s="3" t="s">
        <v>59</v>
      </c>
      <c r="D59" s="19">
        <f>SUM(HS:Langrenn!D59)</f>
        <v>6000</v>
      </c>
      <c r="E59" s="19">
        <f>SUM(HS:Langrenn!E59)</f>
        <v>6000</v>
      </c>
      <c r="F59" s="19">
        <f>SUM(HS:Langrenn!F59)</f>
        <v>6000</v>
      </c>
      <c r="G59" s="19">
        <f>SUM(HS:Langrenn!G59)</f>
        <v>18000</v>
      </c>
      <c r="H59" s="12"/>
      <c r="I59" s="12"/>
      <c r="J59" s="12"/>
      <c r="K59" s="31"/>
      <c r="L59" s="43"/>
    </row>
    <row r="60" spans="1:12" ht="12.75">
      <c r="A60" s="13">
        <v>4250</v>
      </c>
      <c r="B60" s="13">
        <v>4250</v>
      </c>
      <c r="C60" s="3" t="s">
        <v>61</v>
      </c>
      <c r="D60" s="19">
        <f>SUM(HS:Langrenn!D60)</f>
        <v>0</v>
      </c>
      <c r="E60" s="19">
        <f>SUM(HS:Langrenn!E60)</f>
        <v>0</v>
      </c>
      <c r="F60" s="19">
        <f>SUM(HS:Langrenn!F60)</f>
        <v>0</v>
      </c>
      <c r="G60" s="19">
        <f>SUM(HS:Langrenn!G60)</f>
        <v>0</v>
      </c>
      <c r="H60" s="12"/>
      <c r="I60" s="12"/>
      <c r="J60" s="12"/>
      <c r="K60" s="31"/>
      <c r="L60" s="43">
        <v>30600</v>
      </c>
    </row>
    <row r="61" spans="1:12" ht="12.75">
      <c r="A61" s="13">
        <v>5000</v>
      </c>
      <c r="B61" s="13">
        <v>5000</v>
      </c>
      <c r="C61" s="3" t="s">
        <v>67</v>
      </c>
      <c r="D61" s="19">
        <f>SUM(HS:Langrenn!D61)</f>
        <v>400000</v>
      </c>
      <c r="E61" s="19">
        <f>SUM(HS:Langrenn!E61)</f>
        <v>826800</v>
      </c>
      <c r="F61" s="19">
        <f>SUM(HS:Langrenn!F61)</f>
        <v>1303600</v>
      </c>
      <c r="G61" s="19">
        <f>SUM(HS:Langrenn!G61)</f>
        <v>1693800</v>
      </c>
      <c r="H61" s="12"/>
      <c r="I61" s="12"/>
      <c r="J61" s="12"/>
      <c r="K61" s="31"/>
      <c r="L61" s="43">
        <v>1013137</v>
      </c>
    </row>
    <row r="62" spans="1:12" ht="12.75">
      <c r="A62" s="13">
        <v>5006</v>
      </c>
      <c r="B62" s="13">
        <v>5006</v>
      </c>
      <c r="C62" s="3" t="s">
        <v>122</v>
      </c>
      <c r="D62" s="19">
        <f>SUM(HS:Langrenn!D62)</f>
        <v>0</v>
      </c>
      <c r="E62" s="19">
        <f>SUM(HS:Langrenn!E62)</f>
        <v>0</v>
      </c>
      <c r="F62" s="19">
        <f>SUM(HS:Langrenn!F62)</f>
        <v>0</v>
      </c>
      <c r="G62" s="19">
        <f>SUM(HS:Langrenn!G62)</f>
        <v>0</v>
      </c>
      <c r="H62" s="12"/>
      <c r="I62" s="12"/>
      <c r="J62" s="12"/>
      <c r="K62" s="31"/>
      <c r="L62" s="43"/>
    </row>
    <row r="63" spans="1:12" ht="12.75">
      <c r="A63" s="13">
        <v>5007</v>
      </c>
      <c r="B63" s="13">
        <v>5007</v>
      </c>
      <c r="C63" s="3" t="s">
        <v>29</v>
      </c>
      <c r="D63" s="19">
        <f>SUM(HS:Langrenn!D63)</f>
        <v>0</v>
      </c>
      <c r="E63" s="19">
        <f>SUM(HS:Langrenn!E63)</f>
        <v>0</v>
      </c>
      <c r="F63" s="19">
        <f>SUM(HS:Langrenn!F63)</f>
        <v>0</v>
      </c>
      <c r="G63" s="19">
        <f>SUM(HS:Langrenn!G63)</f>
        <v>4271500</v>
      </c>
      <c r="H63" s="12"/>
      <c r="I63" s="12"/>
      <c r="J63" s="12"/>
      <c r="K63" s="31"/>
      <c r="L63" s="43">
        <v>50431</v>
      </c>
    </row>
    <row r="64" spans="1:12" ht="12.75">
      <c r="A64" s="13">
        <v>5010</v>
      </c>
      <c r="B64" s="13">
        <v>5010</v>
      </c>
      <c r="C64" s="3" t="s">
        <v>68</v>
      </c>
      <c r="D64" s="19">
        <f>SUM(HS:Langrenn!D64)</f>
        <v>0</v>
      </c>
      <c r="E64" s="19">
        <f>SUM(HS:Langrenn!E64)</f>
        <v>0</v>
      </c>
      <c r="F64" s="19">
        <f>SUM(HS:Langrenn!F64)</f>
        <v>10000</v>
      </c>
      <c r="G64" s="19">
        <f>SUM(HS:Langrenn!G64)</f>
        <v>10000</v>
      </c>
      <c r="H64" s="12"/>
      <c r="I64" s="12"/>
      <c r="J64" s="12"/>
      <c r="K64" s="31"/>
      <c r="L64" s="43"/>
    </row>
    <row r="65" spans="1:12" ht="12.75">
      <c r="A65" s="13">
        <v>5040</v>
      </c>
      <c r="B65" s="13">
        <v>5040</v>
      </c>
      <c r="C65" s="3" t="s">
        <v>19</v>
      </c>
      <c r="D65" s="19">
        <f>SUM(HS:Langrenn!D65)</f>
        <v>0</v>
      </c>
      <c r="E65" s="19">
        <f>SUM(HS:Langrenn!E65)</f>
        <v>0</v>
      </c>
      <c r="F65" s="19">
        <f>SUM(HS:Langrenn!F65)</f>
        <v>0</v>
      </c>
      <c r="G65" s="19">
        <f>SUM(HS:Langrenn!G65)</f>
        <v>0</v>
      </c>
      <c r="H65" s="12"/>
      <c r="I65" s="12"/>
      <c r="J65" s="12"/>
      <c r="K65" s="31"/>
      <c r="L65" s="43"/>
    </row>
    <row r="66" spans="1:12" ht="12.75">
      <c r="A66" s="13">
        <v>5090</v>
      </c>
      <c r="B66" s="13">
        <v>5090</v>
      </c>
      <c r="C66" s="3" t="s">
        <v>69</v>
      </c>
      <c r="D66" s="19">
        <f>SUM(HS:Langrenn!D66)</f>
        <v>0</v>
      </c>
      <c r="E66" s="19">
        <f>SUM(HS:Langrenn!E66)</f>
        <v>0</v>
      </c>
      <c r="F66" s="19">
        <f>SUM(HS:Langrenn!F66)</f>
        <v>0</v>
      </c>
      <c r="G66" s="19">
        <f>SUM(HS:Langrenn!G66)</f>
        <v>0</v>
      </c>
      <c r="H66" s="12"/>
      <c r="I66" s="12"/>
      <c r="J66" s="12"/>
      <c r="K66" s="31"/>
      <c r="L66" s="43"/>
    </row>
    <row r="67" spans="1:12" ht="12.75">
      <c r="A67" s="13">
        <v>5100</v>
      </c>
      <c r="B67" s="13">
        <v>5100</v>
      </c>
      <c r="C67" s="3" t="s">
        <v>24</v>
      </c>
      <c r="D67" s="19">
        <f>SUM(HS:Langrenn!D67)</f>
        <v>352400</v>
      </c>
      <c r="E67" s="19">
        <f>SUM(HS:Langrenn!E67)</f>
        <v>526750</v>
      </c>
      <c r="F67" s="19">
        <f>SUM(HS:Langrenn!F67)</f>
        <v>571500</v>
      </c>
      <c r="G67" s="19">
        <f>SUM(HS:Langrenn!G67)</f>
        <v>929100</v>
      </c>
      <c r="H67" s="12"/>
      <c r="I67" s="12"/>
      <c r="J67" s="12"/>
      <c r="K67" s="31"/>
      <c r="L67" s="43"/>
    </row>
    <row r="68" spans="1:13" ht="12.75">
      <c r="A68" s="13">
        <v>5180</v>
      </c>
      <c r="B68" s="13">
        <v>5180</v>
      </c>
      <c r="C68" s="3" t="s">
        <v>70</v>
      </c>
      <c r="D68" s="19">
        <f>SUM(HS:Langrenn!D68)</f>
        <v>45820</v>
      </c>
      <c r="E68" s="19">
        <f>SUM(HS:Langrenn!E68)</f>
        <v>132596</v>
      </c>
      <c r="F68" s="19">
        <f>SUM(HS:Langrenn!F68)</f>
        <v>184376</v>
      </c>
      <c r="G68" s="19">
        <f>SUM(HS:Langrenn!G68)</f>
        <v>785072</v>
      </c>
      <c r="H68" s="12"/>
      <c r="I68" s="12"/>
      <c r="J68" s="12"/>
      <c r="K68" s="31"/>
      <c r="L68" s="43">
        <v>121576</v>
      </c>
      <c r="M68" s="10" t="s">
        <v>147</v>
      </c>
    </row>
    <row r="69" spans="1:13" ht="12.75">
      <c r="A69" s="13">
        <v>5182</v>
      </c>
      <c r="B69" s="13">
        <v>5182</v>
      </c>
      <c r="C69" s="3" t="s">
        <v>71</v>
      </c>
      <c r="D69" s="19">
        <f>SUM(HS:Langrenn!D69)</f>
        <v>6317</v>
      </c>
      <c r="E69" s="19">
        <f>SUM(HS:Langrenn!E69)</f>
        <v>12634</v>
      </c>
      <c r="F69" s="19">
        <f>SUM(HS:Langrenn!F69)</f>
        <v>19740</v>
      </c>
      <c r="G69" s="19">
        <f>SUM(HS:Langrenn!G69)</f>
        <v>96751</v>
      </c>
      <c r="H69" s="12"/>
      <c r="I69" s="12"/>
      <c r="J69" s="12"/>
      <c r="K69" s="31"/>
      <c r="L69" s="43">
        <v>17142</v>
      </c>
      <c r="M69" s="10" t="s">
        <v>148</v>
      </c>
    </row>
    <row r="70" spans="1:12" ht="12.75">
      <c r="A70" s="13">
        <v>5210</v>
      </c>
      <c r="B70" s="13">
        <v>5210</v>
      </c>
      <c r="C70" s="3" t="s">
        <v>72</v>
      </c>
      <c r="D70" s="19">
        <f>SUM(HS:Langrenn!D70)</f>
        <v>0</v>
      </c>
      <c r="E70" s="19">
        <f>SUM(HS:Langrenn!E70)</f>
        <v>0</v>
      </c>
      <c r="F70" s="19">
        <f>SUM(HS:Langrenn!F70)</f>
        <v>0</v>
      </c>
      <c r="G70" s="19">
        <f>SUM(HS:Langrenn!G70)</f>
        <v>6000</v>
      </c>
      <c r="H70" s="12"/>
      <c r="I70" s="12"/>
      <c r="J70" s="12"/>
      <c r="K70" s="31"/>
      <c r="L70" s="43">
        <v>4392</v>
      </c>
    </row>
    <row r="71" spans="1:12" ht="12.75">
      <c r="A71" s="13">
        <v>5230</v>
      </c>
      <c r="B71" s="13">
        <v>5230</v>
      </c>
      <c r="C71" s="3" t="s">
        <v>25</v>
      </c>
      <c r="D71" s="19">
        <f>SUM(HS:Langrenn!D71)</f>
        <v>0</v>
      </c>
      <c r="E71" s="19">
        <f>SUM(HS:Langrenn!E71)</f>
        <v>0</v>
      </c>
      <c r="F71" s="19">
        <f>SUM(HS:Langrenn!F71)</f>
        <v>0</v>
      </c>
      <c r="G71" s="19">
        <f>SUM(HS:Langrenn!G71)</f>
        <v>0</v>
      </c>
      <c r="H71" s="12"/>
      <c r="I71" s="12"/>
      <c r="J71" s="12"/>
      <c r="K71" s="31"/>
      <c r="L71" s="43"/>
    </row>
    <row r="72" spans="1:12" ht="12.75">
      <c r="A72" s="13">
        <v>5231</v>
      </c>
      <c r="B72" s="13">
        <v>5231</v>
      </c>
      <c r="C72" s="3" t="s">
        <v>26</v>
      </c>
      <c r="D72" s="19">
        <f>SUM(HS:Langrenn!D72)</f>
        <v>0</v>
      </c>
      <c r="E72" s="19">
        <f>SUM(HS:Langrenn!E72)</f>
        <v>0</v>
      </c>
      <c r="F72" s="19">
        <f>SUM(HS:Langrenn!F72)</f>
        <v>0</v>
      </c>
      <c r="G72" s="19">
        <f>SUM(HS:Langrenn!G72)</f>
        <v>0</v>
      </c>
      <c r="H72" s="12"/>
      <c r="I72" s="12"/>
      <c r="J72" s="12"/>
      <c r="K72" s="31"/>
      <c r="L72" s="43"/>
    </row>
    <row r="73" spans="1:12" ht="12.75">
      <c r="A73" s="13">
        <v>5250</v>
      </c>
      <c r="B73" s="13">
        <v>5250</v>
      </c>
      <c r="C73" s="3" t="s">
        <v>73</v>
      </c>
      <c r="D73" s="19">
        <f>SUM(HS:Langrenn!D73)</f>
        <v>0</v>
      </c>
      <c r="E73" s="19">
        <f>SUM(HS:Langrenn!E73)</f>
        <v>0</v>
      </c>
      <c r="F73" s="19">
        <f>SUM(HS:Langrenn!F73)</f>
        <v>0</v>
      </c>
      <c r="G73" s="19">
        <f>SUM(HS:Langrenn!G73)</f>
        <v>15000</v>
      </c>
      <c r="H73" s="12"/>
      <c r="I73" s="12"/>
      <c r="J73" s="12"/>
      <c r="K73" s="31"/>
      <c r="L73" s="43">
        <v>30080</v>
      </c>
    </row>
    <row r="74" spans="1:12" ht="12.75">
      <c r="A74" s="13">
        <v>5290</v>
      </c>
      <c r="B74" s="13">
        <v>5290</v>
      </c>
      <c r="C74" s="3" t="s">
        <v>74</v>
      </c>
      <c r="D74" s="19">
        <f>SUM(HS:Langrenn!D74)</f>
        <v>0</v>
      </c>
      <c r="E74" s="19">
        <f>SUM(HS:Langrenn!E74)</f>
        <v>0</v>
      </c>
      <c r="F74" s="19">
        <f>SUM(HS:Langrenn!F74)</f>
        <v>0</v>
      </c>
      <c r="G74" s="19">
        <f>SUM(HS:Langrenn!G74)</f>
        <v>-4000</v>
      </c>
      <c r="H74" s="12"/>
      <c r="I74" s="12"/>
      <c r="J74" s="12"/>
      <c r="K74" s="31"/>
      <c r="L74" s="43">
        <v>-34472</v>
      </c>
    </row>
    <row r="75" spans="1:12" ht="12.75">
      <c r="A75" s="13">
        <v>5330</v>
      </c>
      <c r="B75" s="13">
        <v>5330</v>
      </c>
      <c r="C75" s="3" t="s">
        <v>75</v>
      </c>
      <c r="D75" s="19">
        <f>SUM(HS:Langrenn!D75)</f>
        <v>0</v>
      </c>
      <c r="E75" s="19">
        <f>SUM(HS:Langrenn!E75)</f>
        <v>0</v>
      </c>
      <c r="F75" s="19">
        <f>SUM(HS:Langrenn!F75)</f>
        <v>0</v>
      </c>
      <c r="G75" s="19">
        <f>SUM(HS:Langrenn!G75)</f>
        <v>0</v>
      </c>
      <c r="H75" s="12"/>
      <c r="I75" s="12"/>
      <c r="J75" s="12"/>
      <c r="K75" s="31"/>
      <c r="L75" s="43"/>
    </row>
    <row r="76" spans="1:13" ht="12.75">
      <c r="A76" s="13">
        <v>5400</v>
      </c>
      <c r="B76" s="13">
        <v>5400</v>
      </c>
      <c r="C76" s="3" t="s">
        <v>76</v>
      </c>
      <c r="D76" s="19">
        <f>SUM(HS:Langrenn!D76)</f>
        <v>0</v>
      </c>
      <c r="E76" s="19">
        <f>SUM(HS:Langrenn!E76)</f>
        <v>0</v>
      </c>
      <c r="F76" s="19">
        <f>SUM(HS:Langrenn!F76)</f>
        <v>0</v>
      </c>
      <c r="G76" s="19">
        <f>SUM(HS:Langrenn!G76)</f>
        <v>841982</v>
      </c>
      <c r="H76" s="12"/>
      <c r="I76" s="12"/>
      <c r="J76" s="12"/>
      <c r="K76" s="31"/>
      <c r="L76" s="43">
        <v>152401</v>
      </c>
      <c r="M76" s="10" t="s">
        <v>148</v>
      </c>
    </row>
    <row r="77" spans="1:12" ht="12.75">
      <c r="A77" s="13">
        <v>5425</v>
      </c>
      <c r="B77" s="13">
        <v>5425</v>
      </c>
      <c r="C77" s="3" t="s">
        <v>77</v>
      </c>
      <c r="D77" s="19">
        <f>SUM(HS:Langrenn!D77)</f>
        <v>0</v>
      </c>
      <c r="E77" s="19">
        <f>SUM(HS:Langrenn!E77)</f>
        <v>0</v>
      </c>
      <c r="F77" s="19">
        <f>SUM(HS:Langrenn!F77)</f>
        <v>0</v>
      </c>
      <c r="G77" s="19">
        <f>SUM(HS:Langrenn!G77)</f>
        <v>55000</v>
      </c>
      <c r="H77" s="12"/>
      <c r="I77" s="12"/>
      <c r="J77" s="12"/>
      <c r="K77" s="31"/>
      <c r="L77" s="43">
        <v>37405</v>
      </c>
    </row>
    <row r="78" spans="1:12" ht="12.75">
      <c r="A78" s="13">
        <v>5800</v>
      </c>
      <c r="B78" s="13">
        <v>5800</v>
      </c>
      <c r="C78" s="3" t="s">
        <v>27</v>
      </c>
      <c r="D78" s="19">
        <f>SUM(HS:Langrenn!D78)</f>
        <v>0</v>
      </c>
      <c r="E78" s="19">
        <f>SUM(HS:Langrenn!E78)</f>
        <v>0</v>
      </c>
      <c r="F78" s="19">
        <f>SUM(HS:Langrenn!F78)</f>
        <v>0</v>
      </c>
      <c r="G78" s="19">
        <f>SUM(HS:Langrenn!G78)</f>
        <v>0</v>
      </c>
      <c r="H78" s="12"/>
      <c r="I78" s="12"/>
      <c r="J78" s="12"/>
      <c r="K78" s="31"/>
      <c r="L78" s="43">
        <v>-17184</v>
      </c>
    </row>
    <row r="79" spans="1:12" ht="12.75">
      <c r="A79" s="13">
        <v>5950</v>
      </c>
      <c r="B79" s="13">
        <v>5950</v>
      </c>
      <c r="C79" s="15" t="s">
        <v>78</v>
      </c>
      <c r="D79" s="19">
        <f>SUM(HS:Langrenn!D79)</f>
        <v>1500</v>
      </c>
      <c r="E79" s="19">
        <f>SUM(HS:Langrenn!E79)</f>
        <v>1500</v>
      </c>
      <c r="F79" s="19">
        <f>SUM(HS:Langrenn!F79)</f>
        <v>1500</v>
      </c>
      <c r="G79" s="19">
        <f>SUM(HS:Langrenn!G79)</f>
        <v>114000</v>
      </c>
      <c r="H79" s="12"/>
      <c r="I79" s="12"/>
      <c r="J79" s="12"/>
      <c r="K79" s="31"/>
      <c r="L79" s="43"/>
    </row>
    <row r="80" spans="1:12" ht="12.75">
      <c r="A80" s="13">
        <v>5990</v>
      </c>
      <c r="B80" s="13">
        <v>5990</v>
      </c>
      <c r="C80" s="3" t="s">
        <v>79</v>
      </c>
      <c r="D80" s="19">
        <f>SUM(HS:Langrenn!D80)</f>
        <v>0</v>
      </c>
      <c r="E80" s="19">
        <f>SUM(HS:Langrenn!E80)</f>
        <v>0</v>
      </c>
      <c r="F80" s="19">
        <f>SUM(HS:Langrenn!F80)</f>
        <v>0</v>
      </c>
      <c r="G80" s="19">
        <f>SUM(HS:Langrenn!G80)</f>
        <v>2500</v>
      </c>
      <c r="H80" s="12"/>
      <c r="I80" s="12"/>
      <c r="J80" s="12"/>
      <c r="K80" s="31"/>
      <c r="L80" s="43"/>
    </row>
    <row r="81" spans="1:12" ht="12.75">
      <c r="A81" s="13">
        <v>7100</v>
      </c>
      <c r="B81" s="13">
        <v>7100</v>
      </c>
      <c r="C81" s="3" t="s">
        <v>101</v>
      </c>
      <c r="D81" s="19">
        <f>SUM(HS:Langrenn!D81)</f>
        <v>0</v>
      </c>
      <c r="E81" s="19">
        <f>SUM(HS:Langrenn!E81)</f>
        <v>0</v>
      </c>
      <c r="F81" s="19">
        <f>SUM(HS:Langrenn!F81)</f>
        <v>0</v>
      </c>
      <c r="G81" s="19">
        <f>SUM(HS:Langrenn!G81)</f>
        <v>40000</v>
      </c>
      <c r="H81" s="12"/>
      <c r="I81" s="12"/>
      <c r="J81" s="12"/>
      <c r="K81" s="31"/>
      <c r="L81" s="43"/>
    </row>
    <row r="82" spans="1:12" ht="12.75">
      <c r="A82" s="11"/>
      <c r="B82" s="11"/>
      <c r="C82" s="6" t="s">
        <v>5</v>
      </c>
      <c r="D82" s="24">
        <f aca="true" t="shared" si="3" ref="D82:L82">SUM(D59:D81)</f>
        <v>812037</v>
      </c>
      <c r="E82" s="24">
        <f t="shared" si="3"/>
        <v>1506280</v>
      </c>
      <c r="F82" s="24">
        <f t="shared" si="3"/>
        <v>2096716</v>
      </c>
      <c r="G82" s="24">
        <f t="shared" si="3"/>
        <v>8874705</v>
      </c>
      <c r="H82" s="7">
        <f t="shared" si="3"/>
        <v>0</v>
      </c>
      <c r="I82" s="7">
        <f t="shared" si="3"/>
        <v>0</v>
      </c>
      <c r="J82" s="7">
        <f t="shared" si="3"/>
        <v>0</v>
      </c>
      <c r="K82" s="32">
        <f t="shared" si="3"/>
        <v>0</v>
      </c>
      <c r="L82" s="44">
        <f t="shared" si="3"/>
        <v>1405508</v>
      </c>
    </row>
    <row r="83" spans="1:12" ht="12.75">
      <c r="A83" s="13"/>
      <c r="B83" s="13"/>
      <c r="C83" s="3"/>
      <c r="D83" s="19"/>
      <c r="E83" s="19"/>
      <c r="F83" s="19"/>
      <c r="G83" s="19"/>
      <c r="H83" s="12"/>
      <c r="I83" s="12"/>
      <c r="J83" s="12"/>
      <c r="K83" s="31"/>
      <c r="L83" s="43"/>
    </row>
    <row r="84" spans="1:12" ht="12.75">
      <c r="A84" s="13">
        <v>4120</v>
      </c>
      <c r="B84" s="13">
        <v>4120</v>
      </c>
      <c r="C84" s="3" t="s">
        <v>182</v>
      </c>
      <c r="D84" s="19">
        <f>SUM(HS:Langrenn!D84)</f>
        <v>0</v>
      </c>
      <c r="E84" s="19">
        <f>SUM(HS:Langrenn!E84)</f>
        <v>0</v>
      </c>
      <c r="F84" s="19">
        <f>SUM(HS:Langrenn!F84)</f>
        <v>0</v>
      </c>
      <c r="G84" s="19">
        <f>SUM(HS:Langrenn!G84)</f>
        <v>66000</v>
      </c>
      <c r="H84" s="12"/>
      <c r="I84" s="12"/>
      <c r="J84" s="12"/>
      <c r="K84" s="31"/>
      <c r="L84" s="43"/>
    </row>
    <row r="85" spans="1:12" ht="12.75">
      <c r="A85" s="13">
        <v>6320</v>
      </c>
      <c r="B85" s="13">
        <v>6320</v>
      </c>
      <c r="C85" s="3" t="s">
        <v>80</v>
      </c>
      <c r="D85" s="19">
        <f>SUM(HS:Langrenn!D85)</f>
        <v>0</v>
      </c>
      <c r="E85" s="19">
        <f>SUM(HS:Langrenn!E85)</f>
        <v>0</v>
      </c>
      <c r="F85" s="19">
        <f>SUM(HS:Langrenn!F85)</f>
        <v>0</v>
      </c>
      <c r="G85" s="19">
        <f>SUM(HS:Langrenn!G85)</f>
        <v>25000</v>
      </c>
      <c r="H85" s="12"/>
      <c r="I85" s="12"/>
      <c r="J85" s="12"/>
      <c r="K85" s="31"/>
      <c r="L85" s="43">
        <v>160503</v>
      </c>
    </row>
    <row r="86" spans="1:12" ht="12.75">
      <c r="A86" s="13">
        <v>6340</v>
      </c>
      <c r="B86" s="13">
        <v>6340</v>
      </c>
      <c r="C86" s="3" t="s">
        <v>81</v>
      </c>
      <c r="D86" s="19">
        <f>SUM(HS:Langrenn!D86)</f>
        <v>0</v>
      </c>
      <c r="E86" s="19">
        <f>SUM(HS:Langrenn!E86)</f>
        <v>0</v>
      </c>
      <c r="F86" s="19">
        <f>SUM(HS:Langrenn!F86)</f>
        <v>0</v>
      </c>
      <c r="G86" s="19">
        <f>SUM(HS:Langrenn!G86)</f>
        <v>210000</v>
      </c>
      <c r="H86" s="12"/>
      <c r="I86" s="12"/>
      <c r="J86" s="12"/>
      <c r="K86" s="31"/>
      <c r="L86" s="43">
        <v>98315</v>
      </c>
    </row>
    <row r="87" spans="1:12" ht="12.75">
      <c r="A87" s="13">
        <v>6420</v>
      </c>
      <c r="B87" s="13">
        <v>6420</v>
      </c>
      <c r="C87" s="3" t="s">
        <v>82</v>
      </c>
      <c r="D87" s="19">
        <f>SUM(HS:Langrenn!D87)</f>
        <v>500</v>
      </c>
      <c r="E87" s="19">
        <f>SUM(HS:Langrenn!E87)</f>
        <v>1500</v>
      </c>
      <c r="F87" s="19">
        <f>SUM(HS:Langrenn!F87)</f>
        <v>2500</v>
      </c>
      <c r="G87" s="19">
        <f>SUM(HS:Langrenn!G87)</f>
        <v>98000</v>
      </c>
      <c r="H87" s="12"/>
      <c r="I87" s="12"/>
      <c r="J87" s="12"/>
      <c r="K87" s="31"/>
      <c r="L87" s="43">
        <v>102326</v>
      </c>
    </row>
    <row r="88" spans="1:12" ht="12.75">
      <c r="A88" s="13">
        <v>6500</v>
      </c>
      <c r="B88" s="13">
        <v>6500</v>
      </c>
      <c r="C88" s="3" t="s">
        <v>83</v>
      </c>
      <c r="D88" s="19">
        <f>SUM(HS:Langrenn!D88)</f>
        <v>4000</v>
      </c>
      <c r="E88" s="19">
        <f>SUM(HS:Langrenn!E88)</f>
        <v>9000</v>
      </c>
      <c r="F88" s="19">
        <f>SUM(HS:Langrenn!F88)</f>
        <v>11000</v>
      </c>
      <c r="G88" s="19">
        <f>SUM(HS:Langrenn!G88)</f>
        <v>50000</v>
      </c>
      <c r="H88" s="12"/>
      <c r="I88" s="12"/>
      <c r="J88" s="12"/>
      <c r="K88" s="31"/>
      <c r="L88" s="43">
        <v>14767</v>
      </c>
    </row>
    <row r="89" spans="1:12" ht="12.75">
      <c r="A89" s="13">
        <v>6600</v>
      </c>
      <c r="B89" s="13">
        <v>6600</v>
      </c>
      <c r="C89" s="3" t="s">
        <v>86</v>
      </c>
      <c r="D89" s="19">
        <f>SUM(HS:Langrenn!D89)</f>
        <v>0</v>
      </c>
      <c r="E89" s="19">
        <f>SUM(HS:Langrenn!E89)</f>
        <v>0</v>
      </c>
      <c r="F89" s="19">
        <f>SUM(HS:Langrenn!F89)</f>
        <v>0</v>
      </c>
      <c r="G89" s="19">
        <f>SUM(HS:Langrenn!G89)</f>
        <v>10000</v>
      </c>
      <c r="H89" s="12"/>
      <c r="I89" s="12"/>
      <c r="J89" s="12"/>
      <c r="K89" s="31"/>
      <c r="L89" s="43">
        <v>65612</v>
      </c>
    </row>
    <row r="90" spans="1:12" ht="12.75">
      <c r="A90" s="13">
        <v>6620</v>
      </c>
      <c r="B90" s="13">
        <v>6620</v>
      </c>
      <c r="C90" s="3" t="s">
        <v>87</v>
      </c>
      <c r="D90" s="19">
        <f>SUM(HS:Langrenn!D90)</f>
        <v>0</v>
      </c>
      <c r="E90" s="19">
        <f>SUM(HS:Langrenn!E90)</f>
        <v>0</v>
      </c>
      <c r="F90" s="19">
        <f>SUM(HS:Langrenn!F90)</f>
        <v>0</v>
      </c>
      <c r="G90" s="19">
        <f>SUM(HS:Langrenn!G90)</f>
        <v>110000</v>
      </c>
      <c r="H90" s="12"/>
      <c r="I90" s="12"/>
      <c r="J90" s="12"/>
      <c r="K90" s="31"/>
      <c r="L90" s="43"/>
    </row>
    <row r="91" spans="1:12" ht="12.75">
      <c r="A91" s="13">
        <v>6625</v>
      </c>
      <c r="B91" s="13">
        <v>6625</v>
      </c>
      <c r="C91" s="3" t="s">
        <v>88</v>
      </c>
      <c r="D91" s="19">
        <f>SUM(HS:Langrenn!D91)</f>
        <v>0</v>
      </c>
      <c r="E91" s="19">
        <f>SUM(HS:Langrenn!E91)</f>
        <v>0</v>
      </c>
      <c r="F91" s="19">
        <f>SUM(HS:Langrenn!F91)</f>
        <v>0</v>
      </c>
      <c r="G91" s="19">
        <f>SUM(HS:Langrenn!G91)</f>
        <v>100000</v>
      </c>
      <c r="H91" s="12"/>
      <c r="I91" s="12"/>
      <c r="J91" s="12"/>
      <c r="K91" s="31"/>
      <c r="L91" s="43">
        <v>187886</v>
      </c>
    </row>
    <row r="92" spans="1:12" ht="12.75">
      <c r="A92" s="13">
        <v>6630</v>
      </c>
      <c r="B92" s="13">
        <v>6630</v>
      </c>
      <c r="C92" s="3" t="s">
        <v>89</v>
      </c>
      <c r="D92" s="19">
        <f>SUM(HS:Langrenn!D92)</f>
        <v>55900</v>
      </c>
      <c r="E92" s="19">
        <f>SUM(HS:Langrenn!E92)</f>
        <v>92400</v>
      </c>
      <c r="F92" s="19">
        <f>SUM(HS:Langrenn!F92)</f>
        <v>128200</v>
      </c>
      <c r="G92" s="19">
        <f>SUM(HS:Langrenn!G92)</f>
        <v>1093600</v>
      </c>
      <c r="H92" s="12"/>
      <c r="I92" s="12"/>
      <c r="J92" s="12"/>
      <c r="K92" s="31"/>
      <c r="L92" s="43">
        <v>6089</v>
      </c>
    </row>
    <row r="93" spans="1:12" ht="12.75">
      <c r="A93" s="13">
        <v>6700</v>
      </c>
      <c r="B93" s="13">
        <v>6700</v>
      </c>
      <c r="C93" s="3" t="s">
        <v>90</v>
      </c>
      <c r="D93" s="19">
        <f>SUM(HS:Langrenn!D93)</f>
        <v>0</v>
      </c>
      <c r="E93" s="19">
        <f>SUM(HS:Langrenn!E93)</f>
        <v>0</v>
      </c>
      <c r="F93" s="19">
        <f>SUM(HS:Langrenn!F93)</f>
        <v>0</v>
      </c>
      <c r="G93" s="19">
        <f>SUM(HS:Langrenn!G93)</f>
        <v>40000</v>
      </c>
      <c r="H93" s="12"/>
      <c r="I93" s="12"/>
      <c r="J93" s="12"/>
      <c r="K93" s="31"/>
      <c r="L93" s="43">
        <v>99500</v>
      </c>
    </row>
    <row r="94" spans="1:12" ht="12.75">
      <c r="A94" s="13">
        <v>6710</v>
      </c>
      <c r="B94" s="13">
        <v>6710</v>
      </c>
      <c r="C94" s="3" t="s">
        <v>91</v>
      </c>
      <c r="D94" s="19">
        <f>SUM(HS:Langrenn!D94)</f>
        <v>0</v>
      </c>
      <c r="E94" s="19">
        <f>SUM(HS:Langrenn!E94)</f>
        <v>0</v>
      </c>
      <c r="F94" s="19">
        <f>SUM(HS:Langrenn!F94)</f>
        <v>0</v>
      </c>
      <c r="G94" s="19">
        <f>SUM(HS:Langrenn!G94)</f>
        <v>320000</v>
      </c>
      <c r="H94" s="12"/>
      <c r="I94" s="12"/>
      <c r="J94" s="12"/>
      <c r="K94" s="31"/>
      <c r="L94" s="43">
        <v>335122</v>
      </c>
    </row>
    <row r="95" spans="1:13" ht="12.75">
      <c r="A95" s="13">
        <v>6790</v>
      </c>
      <c r="B95" s="13">
        <v>6790</v>
      </c>
      <c r="C95" s="3" t="s">
        <v>92</v>
      </c>
      <c r="D95" s="19">
        <f>SUM(HS:Langrenn!D95)</f>
        <v>0</v>
      </c>
      <c r="E95" s="19">
        <f>SUM(HS:Langrenn!E95)</f>
        <v>0</v>
      </c>
      <c r="F95" s="19">
        <f>SUM(HS:Langrenn!F95)</f>
        <v>0</v>
      </c>
      <c r="G95" s="19">
        <f>SUM(HS:Langrenn!G95)</f>
        <v>0</v>
      </c>
      <c r="H95" s="12"/>
      <c r="I95" s="12"/>
      <c r="J95" s="12"/>
      <c r="K95" s="31"/>
      <c r="L95" s="43"/>
      <c r="M95" s="10" t="s">
        <v>138</v>
      </c>
    </row>
    <row r="96" spans="1:12" ht="12.75">
      <c r="A96" s="13">
        <v>6800</v>
      </c>
      <c r="B96" s="13">
        <v>6800</v>
      </c>
      <c r="C96" s="3" t="s">
        <v>93</v>
      </c>
      <c r="D96" s="19">
        <f>SUM(HS:Langrenn!D96)</f>
        <v>0</v>
      </c>
      <c r="E96" s="19">
        <f>SUM(HS:Langrenn!E96)</f>
        <v>0</v>
      </c>
      <c r="F96" s="19">
        <f>SUM(HS:Langrenn!F96)</f>
        <v>0</v>
      </c>
      <c r="G96" s="19">
        <f>SUM(HS:Langrenn!G96)</f>
        <v>10000</v>
      </c>
      <c r="H96" s="12"/>
      <c r="I96" s="12"/>
      <c r="J96" s="12"/>
      <c r="K96" s="31"/>
      <c r="L96" s="43">
        <v>19452</v>
      </c>
    </row>
    <row r="97" spans="1:12" ht="12.75">
      <c r="A97" s="13">
        <v>6815</v>
      </c>
      <c r="B97" s="13">
        <v>6815</v>
      </c>
      <c r="C97" s="3" t="s">
        <v>94</v>
      </c>
      <c r="D97" s="19">
        <f>SUM(HS:Langrenn!D97)</f>
        <v>4000</v>
      </c>
      <c r="E97" s="19">
        <f>SUM(HS:Langrenn!E97)</f>
        <v>8000</v>
      </c>
      <c r="F97" s="19">
        <f>SUM(HS:Langrenn!F97)</f>
        <v>11000</v>
      </c>
      <c r="G97" s="19">
        <f>SUM(HS:Langrenn!G97)</f>
        <v>18500</v>
      </c>
      <c r="H97" s="12"/>
      <c r="I97" s="12"/>
      <c r="J97" s="12"/>
      <c r="K97" s="31"/>
      <c r="L97" s="43">
        <v>3575</v>
      </c>
    </row>
    <row r="98" spans="1:12" ht="12.75">
      <c r="A98" s="13">
        <v>6820</v>
      </c>
      <c r="B98" s="13">
        <v>6820</v>
      </c>
      <c r="C98" s="3" t="s">
        <v>95</v>
      </c>
      <c r="D98" s="19">
        <f>SUM(HS:Langrenn!D98)</f>
        <v>0</v>
      </c>
      <c r="E98" s="19">
        <f>SUM(HS:Langrenn!E98)</f>
        <v>0</v>
      </c>
      <c r="F98" s="19">
        <f>SUM(HS:Langrenn!F98)</f>
        <v>0</v>
      </c>
      <c r="G98" s="19">
        <f>SUM(HS:Langrenn!G98)</f>
        <v>1000</v>
      </c>
      <c r="H98" s="12"/>
      <c r="I98" s="12"/>
      <c r="J98" s="12"/>
      <c r="K98" s="31"/>
      <c r="L98" s="43"/>
    </row>
    <row r="99" spans="1:12" ht="12.75">
      <c r="A99" s="13">
        <v>6860</v>
      </c>
      <c r="B99" s="13">
        <v>6860</v>
      </c>
      <c r="C99" s="3" t="s">
        <v>96</v>
      </c>
      <c r="D99" s="19">
        <f>SUM(HS:Langrenn!D99)</f>
        <v>6000</v>
      </c>
      <c r="E99" s="19">
        <f>SUM(HS:Langrenn!E99)</f>
        <v>8000</v>
      </c>
      <c r="F99" s="19">
        <f>SUM(HS:Langrenn!F99)</f>
        <v>10000</v>
      </c>
      <c r="G99" s="19">
        <f>SUM(HS:Langrenn!G99)</f>
        <v>22000</v>
      </c>
      <c r="H99" s="12"/>
      <c r="I99" s="12"/>
      <c r="J99" s="12"/>
      <c r="K99" s="31"/>
      <c r="L99" s="43">
        <v>4548</v>
      </c>
    </row>
    <row r="100" spans="1:12" ht="12.75">
      <c r="A100" s="13">
        <v>6900</v>
      </c>
      <c r="B100" s="13">
        <v>6900</v>
      </c>
      <c r="C100" s="3" t="s">
        <v>97</v>
      </c>
      <c r="D100" s="19">
        <f>SUM(HS:Langrenn!D100)</f>
        <v>0</v>
      </c>
      <c r="E100" s="19">
        <f>SUM(HS:Langrenn!E100)</f>
        <v>0</v>
      </c>
      <c r="F100" s="19">
        <f>SUM(HS:Langrenn!F100)</f>
        <v>0</v>
      </c>
      <c r="G100" s="19">
        <f>SUM(HS:Langrenn!G100)</f>
        <v>5000</v>
      </c>
      <c r="H100" s="12"/>
      <c r="I100" s="12"/>
      <c r="J100" s="12"/>
      <c r="K100" s="31"/>
      <c r="L100" s="43">
        <v>500</v>
      </c>
    </row>
    <row r="101" spans="1:12" ht="12.75">
      <c r="A101" s="13">
        <v>6920</v>
      </c>
      <c r="B101" s="13">
        <v>6920</v>
      </c>
      <c r="C101" s="3" t="s">
        <v>98</v>
      </c>
      <c r="D101" s="19">
        <f>SUM(HS:Langrenn!D101)</f>
        <v>0</v>
      </c>
      <c r="E101" s="19">
        <f>SUM(HS:Langrenn!E101)</f>
        <v>0</v>
      </c>
      <c r="F101" s="19">
        <f>SUM(HS:Langrenn!F101)</f>
        <v>0</v>
      </c>
      <c r="G101" s="19">
        <f>SUM(HS:Langrenn!G101)</f>
        <v>15000</v>
      </c>
      <c r="H101" s="12"/>
      <c r="I101" s="12"/>
      <c r="J101" s="12"/>
      <c r="K101" s="31"/>
      <c r="L101" s="43">
        <v>14043</v>
      </c>
    </row>
    <row r="102" spans="1:12" ht="12.75">
      <c r="A102" s="13">
        <v>6930</v>
      </c>
      <c r="B102" s="13">
        <v>6930</v>
      </c>
      <c r="C102" s="3" t="s">
        <v>99</v>
      </c>
      <c r="D102" s="19">
        <f>SUM(HS:Langrenn!D102)</f>
        <v>2500</v>
      </c>
      <c r="E102" s="19">
        <f>SUM(HS:Langrenn!E102)</f>
        <v>2500</v>
      </c>
      <c r="F102" s="19">
        <f>SUM(HS:Langrenn!F102)</f>
        <v>5000</v>
      </c>
      <c r="G102" s="19">
        <f>SUM(HS:Langrenn!G102)</f>
        <v>35000</v>
      </c>
      <c r="H102" s="12"/>
      <c r="I102" s="12"/>
      <c r="J102" s="12"/>
      <c r="K102" s="31"/>
      <c r="L102" s="43">
        <v>-7778</v>
      </c>
    </row>
    <row r="103" spans="1:12" ht="12.75">
      <c r="A103" s="13">
        <v>6940</v>
      </c>
      <c r="B103" s="13">
        <v>6940</v>
      </c>
      <c r="C103" s="3" t="s">
        <v>100</v>
      </c>
      <c r="D103" s="19">
        <f>SUM(HS:Langrenn!D103)</f>
        <v>0</v>
      </c>
      <c r="E103" s="19">
        <f>SUM(HS:Langrenn!E103)</f>
        <v>0</v>
      </c>
      <c r="F103" s="19">
        <f>SUM(HS:Langrenn!F103)</f>
        <v>0</v>
      </c>
      <c r="G103" s="19">
        <f>SUM(HS:Langrenn!G103)</f>
        <v>2500</v>
      </c>
      <c r="H103" s="12"/>
      <c r="I103" s="12"/>
      <c r="J103" s="12"/>
      <c r="K103" s="31"/>
      <c r="L103" s="43">
        <v>1865</v>
      </c>
    </row>
    <row r="104" spans="1:12" ht="12.75">
      <c r="A104" s="13">
        <v>7140</v>
      </c>
      <c r="B104" s="13">
        <v>7140</v>
      </c>
      <c r="C104" s="3" t="s">
        <v>102</v>
      </c>
      <c r="D104" s="19">
        <f>SUM(HS:Langrenn!D104)</f>
        <v>0</v>
      </c>
      <c r="E104" s="19">
        <f>SUM(HS:Langrenn!E104)</f>
        <v>0</v>
      </c>
      <c r="F104" s="19">
        <f>SUM(HS:Langrenn!F104)</f>
        <v>14500</v>
      </c>
      <c r="G104" s="19">
        <f>SUM(HS:Langrenn!G104)</f>
        <v>14500</v>
      </c>
      <c r="H104" s="12"/>
      <c r="I104" s="12"/>
      <c r="J104" s="12"/>
      <c r="K104" s="31"/>
      <c r="L104" s="43"/>
    </row>
    <row r="105" spans="1:12" ht="12.75">
      <c r="A105" s="13">
        <v>7320</v>
      </c>
      <c r="B105" s="13">
        <v>7320</v>
      </c>
      <c r="C105" s="3" t="s">
        <v>103</v>
      </c>
      <c r="D105" s="19">
        <f>SUM(HS:Langrenn!D105)</f>
        <v>0</v>
      </c>
      <c r="E105" s="19">
        <f>SUM(HS:Langrenn!E105)</f>
        <v>0</v>
      </c>
      <c r="F105" s="19">
        <f>SUM(HS:Langrenn!F105)</f>
        <v>0</v>
      </c>
      <c r="G105" s="19">
        <f>SUM(HS:Langrenn!G105)</f>
        <v>0</v>
      </c>
      <c r="H105" s="12"/>
      <c r="I105" s="12"/>
      <c r="J105" s="12"/>
      <c r="K105" s="31"/>
      <c r="L105" s="43"/>
    </row>
    <row r="106" spans="1:12" ht="12.75">
      <c r="A106" s="13">
        <v>7400</v>
      </c>
      <c r="B106" s="13">
        <v>7400</v>
      </c>
      <c r="C106" s="3" t="s">
        <v>104</v>
      </c>
      <c r="D106" s="19">
        <f>SUM(HS:Langrenn!D106)</f>
        <v>0</v>
      </c>
      <c r="E106" s="19">
        <f>SUM(HS:Langrenn!E106)</f>
        <v>4000</v>
      </c>
      <c r="F106" s="19">
        <f>SUM(HS:Langrenn!F106)</f>
        <v>4000</v>
      </c>
      <c r="G106" s="19">
        <f>SUM(HS:Langrenn!G106)</f>
        <v>8000</v>
      </c>
      <c r="H106" s="12"/>
      <c r="I106" s="12"/>
      <c r="J106" s="12"/>
      <c r="K106" s="31"/>
      <c r="L106" s="43"/>
    </row>
    <row r="107" spans="1:12" ht="12.75">
      <c r="A107" s="13">
        <v>7430</v>
      </c>
      <c r="B107" s="13">
        <v>7430</v>
      </c>
      <c r="C107" s="3" t="s">
        <v>105</v>
      </c>
      <c r="D107" s="19">
        <f>SUM(HS:Langrenn!D107)</f>
        <v>0</v>
      </c>
      <c r="E107" s="19">
        <f>SUM(HS:Langrenn!E107)</f>
        <v>0</v>
      </c>
      <c r="F107" s="19">
        <f>SUM(HS:Langrenn!F107)</f>
        <v>0</v>
      </c>
      <c r="G107" s="19">
        <f>SUM(HS:Langrenn!G107)</f>
        <v>5000</v>
      </c>
      <c r="H107" s="12"/>
      <c r="I107" s="12"/>
      <c r="J107" s="12"/>
      <c r="K107" s="31"/>
      <c r="L107" s="43"/>
    </row>
    <row r="108" spans="1:13" ht="12.75">
      <c r="A108" s="13">
        <v>7500</v>
      </c>
      <c r="B108" s="13">
        <v>7500</v>
      </c>
      <c r="C108" s="3" t="s">
        <v>106</v>
      </c>
      <c r="D108" s="19">
        <f>SUM(HS:Langrenn!D108)</f>
        <v>0</v>
      </c>
      <c r="E108" s="19">
        <f>SUM(HS:Langrenn!E108)</f>
        <v>0</v>
      </c>
      <c r="F108" s="19">
        <f>SUM(HS:Langrenn!F108)</f>
        <v>7000</v>
      </c>
      <c r="G108" s="19">
        <f>SUM(HS:Langrenn!G108)</f>
        <v>72000</v>
      </c>
      <c r="H108" s="12"/>
      <c r="I108" s="12"/>
      <c r="J108" s="12"/>
      <c r="K108" s="31"/>
      <c r="L108" s="43">
        <v>52253</v>
      </c>
      <c r="M108" s="10" t="s">
        <v>149</v>
      </c>
    </row>
    <row r="109" spans="1:12" ht="12.75">
      <c r="A109" s="13">
        <v>7601</v>
      </c>
      <c r="B109" s="13">
        <v>7601</v>
      </c>
      <c r="C109" s="3" t="s">
        <v>107</v>
      </c>
      <c r="D109" s="19">
        <f>SUM(HS:Langrenn!D109)</f>
        <v>0</v>
      </c>
      <c r="E109" s="19">
        <f>SUM(HS:Langrenn!E109)</f>
        <v>0</v>
      </c>
      <c r="F109" s="19">
        <f>SUM(HS:Langrenn!F109)</f>
        <v>0</v>
      </c>
      <c r="G109" s="19">
        <f>SUM(HS:Langrenn!G109)</f>
        <v>0</v>
      </c>
      <c r="H109" s="12"/>
      <c r="I109" s="12"/>
      <c r="J109" s="12"/>
      <c r="K109" s="31"/>
      <c r="L109" s="43">
        <v>156073</v>
      </c>
    </row>
    <row r="110" spans="1:12" ht="12.75">
      <c r="A110" s="13">
        <v>7740</v>
      </c>
      <c r="B110" s="13">
        <v>7740</v>
      </c>
      <c r="C110" s="3" t="s">
        <v>108</v>
      </c>
      <c r="D110" s="19">
        <f>SUM(HS:Langrenn!D110)</f>
        <v>0</v>
      </c>
      <c r="E110" s="19">
        <f>SUM(HS:Langrenn!E110)</f>
        <v>0</v>
      </c>
      <c r="F110" s="19">
        <f>SUM(HS:Langrenn!F110)</f>
        <v>0</v>
      </c>
      <c r="G110" s="19">
        <f>SUM(HS:Langrenn!G110)</f>
        <v>0</v>
      </c>
      <c r="H110" s="12"/>
      <c r="I110" s="12"/>
      <c r="J110" s="12"/>
      <c r="K110" s="31"/>
      <c r="L110" s="43">
        <v>-2</v>
      </c>
    </row>
    <row r="111" spans="1:12" ht="12.75">
      <c r="A111" s="13">
        <v>7770</v>
      </c>
      <c r="B111" s="13">
        <v>7770</v>
      </c>
      <c r="C111" s="3" t="s">
        <v>109</v>
      </c>
      <c r="D111" s="19">
        <f>SUM(HS:Langrenn!D111)</f>
        <v>500</v>
      </c>
      <c r="E111" s="19">
        <f>SUM(HS:Langrenn!E111)</f>
        <v>1000</v>
      </c>
      <c r="F111" s="19">
        <f>SUM(HS:Langrenn!F111)</f>
        <v>1300</v>
      </c>
      <c r="G111" s="19">
        <f>SUM(HS:Langrenn!G111)</f>
        <v>23800</v>
      </c>
      <c r="H111" s="12"/>
      <c r="I111" s="12"/>
      <c r="J111" s="12"/>
      <c r="K111" s="31"/>
      <c r="L111" s="43">
        <v>23128</v>
      </c>
    </row>
    <row r="112" spans="1:12" ht="12.75">
      <c r="A112" s="13">
        <v>7780</v>
      </c>
      <c r="B112" s="13">
        <v>7780</v>
      </c>
      <c r="C112" s="3" t="s">
        <v>110</v>
      </c>
      <c r="D112" s="19">
        <f>SUM(HS:Langrenn!D112)</f>
        <v>0</v>
      </c>
      <c r="E112" s="19">
        <f>SUM(HS:Langrenn!E112)</f>
        <v>0</v>
      </c>
      <c r="F112" s="19">
        <f>SUM(HS:Langrenn!F112)</f>
        <v>0</v>
      </c>
      <c r="G112" s="19">
        <f>SUM(HS:Langrenn!G112)</f>
        <v>0</v>
      </c>
      <c r="H112" s="12"/>
      <c r="I112" s="12"/>
      <c r="J112" s="12"/>
      <c r="K112" s="31"/>
      <c r="L112" s="43">
        <v>583</v>
      </c>
    </row>
    <row r="113" spans="1:12" ht="12.75">
      <c r="A113" s="13">
        <v>7790</v>
      </c>
      <c r="B113" s="13">
        <v>7790</v>
      </c>
      <c r="C113" s="3" t="s">
        <v>111</v>
      </c>
      <c r="D113" s="19">
        <f>SUM(HS:Langrenn!D113)</f>
        <v>1250</v>
      </c>
      <c r="E113" s="19">
        <f>SUM(HS:Langrenn!E113)</f>
        <v>2500</v>
      </c>
      <c r="F113" s="19">
        <f>SUM(HS:Langrenn!F113)</f>
        <v>3750</v>
      </c>
      <c r="G113" s="19">
        <f>SUM(HS:Langrenn!G113)</f>
        <v>48500</v>
      </c>
      <c r="H113" s="12"/>
      <c r="I113" s="12"/>
      <c r="J113" s="12"/>
      <c r="K113" s="31"/>
      <c r="L113" s="43">
        <v>14191</v>
      </c>
    </row>
    <row r="114" spans="1:12" ht="12.75">
      <c r="A114" s="13">
        <v>7791</v>
      </c>
      <c r="B114" s="13">
        <v>7791</v>
      </c>
      <c r="C114" s="3" t="s">
        <v>121</v>
      </c>
      <c r="D114" s="19">
        <f>SUM(HS:Langrenn!D114)</f>
        <v>0</v>
      </c>
      <c r="E114" s="19">
        <f>SUM(HS:Langrenn!E114)</f>
        <v>0</v>
      </c>
      <c r="F114" s="19">
        <f>SUM(HS:Langrenn!F114)</f>
        <v>0</v>
      </c>
      <c r="G114" s="19">
        <f>SUM(HS:Langrenn!G114)</f>
        <v>0</v>
      </c>
      <c r="H114" s="12"/>
      <c r="I114" s="12"/>
      <c r="J114" s="12"/>
      <c r="K114" s="31"/>
      <c r="L114" s="43"/>
    </row>
    <row r="115" spans="1:12" ht="12.75">
      <c r="A115" s="13">
        <v>7795</v>
      </c>
      <c r="B115" s="13">
        <v>7795</v>
      </c>
      <c r="C115" s="3" t="s">
        <v>123</v>
      </c>
      <c r="D115" s="19">
        <f>SUM(HS:Langrenn!D115)</f>
        <v>3750</v>
      </c>
      <c r="E115" s="19">
        <f>SUM(HS:Langrenn!E115)</f>
        <v>5100</v>
      </c>
      <c r="F115" s="19">
        <f>SUM(HS:Langrenn!F115)</f>
        <v>6550</v>
      </c>
      <c r="G115" s="19">
        <f>SUM(HS:Langrenn!G115)</f>
        <v>80300</v>
      </c>
      <c r="H115" s="12"/>
      <c r="I115" s="12"/>
      <c r="J115" s="12"/>
      <c r="K115" s="31"/>
      <c r="L115" s="43">
        <v>32059</v>
      </c>
    </row>
    <row r="116" spans="1:12" ht="12.75">
      <c r="A116" s="13">
        <v>7796</v>
      </c>
      <c r="B116" s="13">
        <v>7796</v>
      </c>
      <c r="C116" s="3" t="s">
        <v>124</v>
      </c>
      <c r="D116" s="19">
        <f>SUM(HS:Langrenn!D116)</f>
        <v>1500</v>
      </c>
      <c r="E116" s="19">
        <f>SUM(HS:Langrenn!E116)</f>
        <v>2500</v>
      </c>
      <c r="F116" s="19">
        <f>SUM(HS:Langrenn!F116)</f>
        <v>10500</v>
      </c>
      <c r="G116" s="19">
        <f>SUM(HS:Langrenn!G116)</f>
        <v>15000</v>
      </c>
      <c r="H116" s="12"/>
      <c r="I116" s="12"/>
      <c r="J116" s="12"/>
      <c r="K116" s="31"/>
      <c r="L116" s="43"/>
    </row>
    <row r="117" spans="1:12" ht="12.75">
      <c r="A117" s="13">
        <v>7797</v>
      </c>
      <c r="B117" s="13">
        <v>7797</v>
      </c>
      <c r="C117" s="3" t="s">
        <v>125</v>
      </c>
      <c r="D117" s="19">
        <f>SUM(HS:Langrenn!D117)</f>
        <v>4000</v>
      </c>
      <c r="E117" s="19">
        <f>SUM(HS:Langrenn!E117)</f>
        <v>4900</v>
      </c>
      <c r="F117" s="19">
        <f>SUM(HS:Langrenn!F117)</f>
        <v>5150</v>
      </c>
      <c r="G117" s="19">
        <f>SUM(HS:Langrenn!G117)</f>
        <v>16300</v>
      </c>
      <c r="H117" s="12"/>
      <c r="I117" s="12"/>
      <c r="J117" s="12"/>
      <c r="K117" s="31"/>
      <c r="L117" s="43">
        <v>2550</v>
      </c>
    </row>
    <row r="118" spans="1:12" ht="12.75">
      <c r="A118" s="13">
        <v>7798</v>
      </c>
      <c r="B118" s="13">
        <v>7798</v>
      </c>
      <c r="C118" s="3" t="s">
        <v>129</v>
      </c>
      <c r="D118" s="19">
        <f>SUM(HS:Langrenn!D118)</f>
        <v>450</v>
      </c>
      <c r="E118" s="19">
        <f>SUM(HS:Langrenn!E118)</f>
        <v>900</v>
      </c>
      <c r="F118" s="19">
        <f>SUM(HS:Langrenn!F118)</f>
        <v>1100</v>
      </c>
      <c r="G118" s="19">
        <f>SUM(HS:Langrenn!G118)</f>
        <v>3500</v>
      </c>
      <c r="H118" s="12"/>
      <c r="I118" s="12"/>
      <c r="J118" s="12"/>
      <c r="K118" s="31"/>
      <c r="L118" s="43"/>
    </row>
    <row r="119" spans="1:12" ht="12.75">
      <c r="A119" s="13">
        <v>7830</v>
      </c>
      <c r="B119" s="13">
        <v>7830</v>
      </c>
      <c r="C119" s="3" t="s">
        <v>112</v>
      </c>
      <c r="D119" s="19">
        <f>SUM(HS:Langrenn!D119)</f>
        <v>0</v>
      </c>
      <c r="E119" s="19">
        <f>SUM(HS:Langrenn!E119)</f>
        <v>0</v>
      </c>
      <c r="F119" s="19">
        <f>SUM(HS:Langrenn!F119)</f>
        <v>0</v>
      </c>
      <c r="G119" s="19">
        <f>SUM(HS:Langrenn!G119)</f>
        <v>0</v>
      </c>
      <c r="H119" s="12"/>
      <c r="I119" s="12"/>
      <c r="J119" s="12"/>
      <c r="K119" s="31"/>
      <c r="L119" s="43"/>
    </row>
    <row r="120" spans="1:12" ht="12.75">
      <c r="A120" s="13">
        <v>7990</v>
      </c>
      <c r="B120" s="13">
        <v>7990</v>
      </c>
      <c r="C120" s="3" t="s">
        <v>113</v>
      </c>
      <c r="D120" s="19">
        <f>SUM(HS:Langrenn!D120)</f>
        <v>0</v>
      </c>
      <c r="E120" s="19">
        <f>SUM(HS:Langrenn!E120)</f>
        <v>0</v>
      </c>
      <c r="F120" s="19">
        <f>SUM(HS:Langrenn!F120)</f>
        <v>0</v>
      </c>
      <c r="G120" s="19">
        <f>SUM(HS:Langrenn!G120)</f>
        <v>0</v>
      </c>
      <c r="H120" s="12"/>
      <c r="I120" s="12"/>
      <c r="J120" s="12"/>
      <c r="K120" s="31"/>
      <c r="L120" s="43"/>
    </row>
    <row r="121" spans="1:12" ht="12.75">
      <c r="A121" s="13"/>
      <c r="B121" s="13"/>
      <c r="C121" s="3"/>
      <c r="D121" s="19"/>
      <c r="E121" s="19"/>
      <c r="F121" s="19"/>
      <c r="G121" s="19"/>
      <c r="H121" s="12"/>
      <c r="I121" s="12"/>
      <c r="J121" s="12"/>
      <c r="K121" s="31"/>
      <c r="L121" s="43"/>
    </row>
    <row r="122" spans="1:12" ht="12.75">
      <c r="A122" s="11"/>
      <c r="B122" s="11"/>
      <c r="C122" s="6" t="s">
        <v>6</v>
      </c>
      <c r="D122" s="24">
        <f>SUM(D84:D120)</f>
        <v>84350</v>
      </c>
      <c r="E122" s="24">
        <f>SUM(E84:E120)</f>
        <v>142300</v>
      </c>
      <c r="F122" s="24">
        <f>SUM(F84:F120)</f>
        <v>221550</v>
      </c>
      <c r="G122" s="24">
        <f>SUM(G84:G120)</f>
        <v>2518500</v>
      </c>
      <c r="H122" s="7">
        <f>SUM(H84:H121)</f>
        <v>0</v>
      </c>
      <c r="I122" s="7">
        <f>SUM(I84:I121)</f>
        <v>0</v>
      </c>
      <c r="J122" s="7">
        <f>SUM(J84:J121)</f>
        <v>0</v>
      </c>
      <c r="K122" s="32">
        <f>SUM(K84:K121)</f>
        <v>0</v>
      </c>
      <c r="L122" s="44">
        <f>SUM(L84:L121)</f>
        <v>1387160</v>
      </c>
    </row>
    <row r="123" spans="1:12" ht="12.75">
      <c r="A123" s="11"/>
      <c r="B123" s="11"/>
      <c r="C123" s="6"/>
      <c r="D123" s="20"/>
      <c r="E123" s="20"/>
      <c r="F123" s="20"/>
      <c r="G123" s="20"/>
      <c r="H123" s="12"/>
      <c r="I123" s="7"/>
      <c r="J123" s="7"/>
      <c r="K123" s="32"/>
      <c r="L123" s="43"/>
    </row>
    <row r="124" spans="1:12" ht="12.75">
      <c r="A124" s="13">
        <v>6000</v>
      </c>
      <c r="B124" s="13">
        <v>6000</v>
      </c>
      <c r="C124" s="3" t="s">
        <v>114</v>
      </c>
      <c r="D124" s="19">
        <f>SUM(HS:Langrenn!D124)</f>
        <v>0</v>
      </c>
      <c r="E124" s="19">
        <f>SUM(HS:Langrenn!E124)</f>
        <v>0</v>
      </c>
      <c r="F124" s="19">
        <f>SUM(HS:Langrenn!F124)</f>
        <v>0</v>
      </c>
      <c r="G124" s="19">
        <f>SUM(HS:Langrenn!G124)</f>
        <v>150000</v>
      </c>
      <c r="H124" s="12"/>
      <c r="I124" s="12"/>
      <c r="J124" s="12"/>
      <c r="K124" s="31"/>
      <c r="L124" s="43">
        <v>83413</v>
      </c>
    </row>
    <row r="125" spans="1:12" ht="12.75">
      <c r="A125" s="13">
        <v>6010</v>
      </c>
      <c r="B125" s="13">
        <v>6010</v>
      </c>
      <c r="C125" s="3" t="s">
        <v>115</v>
      </c>
      <c r="D125" s="19">
        <f>SUM(HS:Langrenn!D125)</f>
        <v>12500</v>
      </c>
      <c r="E125" s="19">
        <f>SUM(HS:Langrenn!E125)</f>
        <v>25000</v>
      </c>
      <c r="F125" s="19">
        <f>SUM(HS:Langrenn!F125)</f>
        <v>37500</v>
      </c>
      <c r="G125" s="19">
        <f>SUM(HS:Langrenn!G125)</f>
        <v>415000</v>
      </c>
      <c r="H125" s="12"/>
      <c r="I125" s="12"/>
      <c r="J125" s="12"/>
      <c r="K125" s="31"/>
      <c r="L125" s="43"/>
    </row>
    <row r="126" spans="1:12" ht="12.75">
      <c r="A126" s="11"/>
      <c r="B126" s="11"/>
      <c r="C126" s="6" t="s">
        <v>10</v>
      </c>
      <c r="D126" s="24">
        <f aca="true" t="shared" si="4" ref="D126:L126">SUM(D124:D125)</f>
        <v>12500</v>
      </c>
      <c r="E126" s="24">
        <f t="shared" si="4"/>
        <v>25000</v>
      </c>
      <c r="F126" s="24">
        <f t="shared" si="4"/>
        <v>37500</v>
      </c>
      <c r="G126" s="24">
        <f t="shared" si="4"/>
        <v>565000</v>
      </c>
      <c r="H126" s="7">
        <f t="shared" si="4"/>
        <v>0</v>
      </c>
      <c r="I126" s="7">
        <f t="shared" si="4"/>
        <v>0</v>
      </c>
      <c r="J126" s="7">
        <f t="shared" si="4"/>
        <v>0</v>
      </c>
      <c r="K126" s="32">
        <f t="shared" si="4"/>
        <v>0</v>
      </c>
      <c r="L126" s="44">
        <f t="shared" si="4"/>
        <v>83413</v>
      </c>
    </row>
    <row r="127" spans="1:12" ht="12.75">
      <c r="A127" s="13"/>
      <c r="B127" s="13"/>
      <c r="C127" s="3"/>
      <c r="D127" s="19"/>
      <c r="E127" s="19"/>
      <c r="F127" s="19"/>
      <c r="G127" s="19"/>
      <c r="H127" s="12"/>
      <c r="I127" s="12"/>
      <c r="J127" s="12"/>
      <c r="K127" s="31"/>
      <c r="L127" s="43"/>
    </row>
    <row r="128" spans="1:12" ht="13.5" customHeight="1">
      <c r="A128" s="11"/>
      <c r="B128" s="11"/>
      <c r="C128" s="6" t="s">
        <v>2</v>
      </c>
      <c r="D128" s="24">
        <f>SUM(D126,D122,D82,D57)-D39</f>
        <v>241677</v>
      </c>
      <c r="E128" s="24">
        <f>SUM(E126,E122,E82,E57)-E39</f>
        <v>970944</v>
      </c>
      <c r="F128" s="24">
        <f>SUM(F126,F122,F82,F57)-F39</f>
        <v>1608978</v>
      </c>
      <c r="G128" s="24">
        <f>G39-G126-G122-G82-G57</f>
        <v>117933</v>
      </c>
      <c r="H128" s="7">
        <f>H39-H57-H82-H122-H126</f>
        <v>0</v>
      </c>
      <c r="I128" s="7">
        <f>I39-I57-I82-I122-I126</f>
        <v>0</v>
      </c>
      <c r="J128" s="7">
        <f>J39-J57-J82-J122-J126</f>
        <v>0</v>
      </c>
      <c r="K128" s="32">
        <f>K39-K57-K82-K122-K126</f>
        <v>0</v>
      </c>
      <c r="L128" s="44">
        <f>L39-L57-L82-L122-L126</f>
        <v>-6898</v>
      </c>
    </row>
    <row r="129" spans="1:12" ht="13.5" customHeight="1">
      <c r="A129" s="13"/>
      <c r="B129" s="13"/>
      <c r="C129" s="3"/>
      <c r="D129" s="19"/>
      <c r="E129" s="19"/>
      <c r="F129" s="19"/>
      <c r="G129" s="19"/>
      <c r="H129" s="12"/>
      <c r="I129" s="12"/>
      <c r="J129" s="12"/>
      <c r="K129" s="31"/>
      <c r="L129" s="43"/>
    </row>
    <row r="130" spans="1:12" ht="13.5" customHeight="1">
      <c r="A130" s="13">
        <v>8050</v>
      </c>
      <c r="B130" s="13">
        <v>8050</v>
      </c>
      <c r="C130" s="3" t="s">
        <v>7</v>
      </c>
      <c r="D130" s="19">
        <f>SUM(HS:Langrenn!D130)</f>
        <v>0</v>
      </c>
      <c r="E130" s="19">
        <f>SUM(HS:Langrenn!E130)</f>
        <v>0</v>
      </c>
      <c r="F130" s="19">
        <f>SUM(HS:Langrenn!F130)</f>
        <v>0</v>
      </c>
      <c r="G130" s="19">
        <f>SUM(HS:Langrenn!G130)</f>
        <v>0</v>
      </c>
      <c r="H130" s="12"/>
      <c r="I130" s="12"/>
      <c r="J130" s="12"/>
      <c r="K130" s="31"/>
      <c r="L130" s="43">
        <v>-6531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19">
        <f>SUM(HS:Langrenn!D131)</f>
        <v>0</v>
      </c>
      <c r="E131" s="19">
        <f>SUM(HS:Langrenn!E131)</f>
        <v>0</v>
      </c>
      <c r="F131" s="19">
        <f>SUM(HS:Langrenn!F131)</f>
        <v>0</v>
      </c>
      <c r="G131" s="19">
        <f>SUM(HS:Langrenn!G131)</f>
        <v>0</v>
      </c>
      <c r="H131" s="12"/>
      <c r="I131" s="12"/>
      <c r="J131" s="12"/>
      <c r="K131" s="31"/>
      <c r="L131" s="43">
        <v>-367</v>
      </c>
    </row>
    <row r="132" spans="1:12" ht="13.5" customHeight="1">
      <c r="A132" s="13">
        <v>8150</v>
      </c>
      <c r="B132" s="13">
        <v>8150</v>
      </c>
      <c r="C132" s="3" t="s">
        <v>116</v>
      </c>
      <c r="D132" s="19">
        <f>SUM(HS:Langrenn!D132)</f>
        <v>0</v>
      </c>
      <c r="E132" s="19">
        <f>SUM(HS:Langrenn!E132)</f>
        <v>0</v>
      </c>
      <c r="F132" s="19">
        <f>SUM(HS:Langrenn!F132)</f>
        <v>0</v>
      </c>
      <c r="G132" s="19">
        <f>SUM(HS:Langrenn!G132)</f>
        <v>25000</v>
      </c>
      <c r="H132" s="12"/>
      <c r="I132" s="12"/>
      <c r="J132" s="12"/>
      <c r="K132" s="31"/>
      <c r="L132" s="43"/>
    </row>
    <row r="133" spans="1:12" ht="13.5" customHeight="1">
      <c r="A133" s="11"/>
      <c r="B133" s="11"/>
      <c r="C133" s="6" t="s">
        <v>17</v>
      </c>
      <c r="D133" s="24">
        <f aca="true" t="shared" si="5" ref="D133:L133">SUM(D130:D132)</f>
        <v>0</v>
      </c>
      <c r="E133" s="24">
        <f t="shared" si="5"/>
        <v>0</v>
      </c>
      <c r="F133" s="24">
        <f t="shared" si="5"/>
        <v>0</v>
      </c>
      <c r="G133" s="24">
        <f t="shared" si="5"/>
        <v>25000</v>
      </c>
      <c r="H133" s="7">
        <f t="shared" si="5"/>
        <v>0</v>
      </c>
      <c r="I133" s="7">
        <f t="shared" si="5"/>
        <v>0</v>
      </c>
      <c r="J133" s="7">
        <f t="shared" si="5"/>
        <v>0</v>
      </c>
      <c r="K133" s="32">
        <f t="shared" si="5"/>
        <v>0</v>
      </c>
      <c r="L133" s="44">
        <f t="shared" si="5"/>
        <v>-6898</v>
      </c>
    </row>
    <row r="134" spans="1:12" ht="12.75">
      <c r="A134" s="13"/>
      <c r="B134" s="13"/>
      <c r="C134" s="3"/>
      <c r="D134" s="19"/>
      <c r="E134" s="19"/>
      <c r="F134" s="19"/>
      <c r="G134" s="19"/>
      <c r="H134" s="12"/>
      <c r="I134" s="12"/>
      <c r="J134" s="12"/>
      <c r="K134" s="31"/>
      <c r="L134" s="43"/>
    </row>
    <row r="135" spans="1:12" ht="12.75">
      <c r="A135" s="11"/>
      <c r="B135" s="11"/>
      <c r="C135" s="8" t="s">
        <v>8</v>
      </c>
      <c r="D135" s="26">
        <f aca="true" t="shared" si="6" ref="D135:L135">D128-D133</f>
        <v>241677</v>
      </c>
      <c r="E135" s="26">
        <f t="shared" si="6"/>
        <v>970944</v>
      </c>
      <c r="F135" s="26">
        <f t="shared" si="6"/>
        <v>1608978</v>
      </c>
      <c r="G135" s="26">
        <f t="shared" si="6"/>
        <v>92933</v>
      </c>
      <c r="H135" s="9">
        <f t="shared" si="6"/>
        <v>0</v>
      </c>
      <c r="I135" s="9">
        <f t="shared" si="6"/>
        <v>0</v>
      </c>
      <c r="J135" s="9">
        <f t="shared" si="6"/>
        <v>0</v>
      </c>
      <c r="K135" s="33">
        <f t="shared" si="6"/>
        <v>0</v>
      </c>
      <c r="L135" s="45">
        <f t="shared" si="6"/>
        <v>0</v>
      </c>
    </row>
    <row r="136" spans="9:11" ht="15.75" customHeight="1">
      <c r="I136" s="14"/>
      <c r="J136" s="14"/>
      <c r="K136" s="1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36"/>
  <sheetViews>
    <sheetView zoomScalePageLayoutView="0" workbookViewId="0" topLeftCell="A1">
      <selection activeCell="G130" sqref="G13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2" customWidth="1"/>
    <col min="8" max="11" width="10.421875" style="2" customWidth="1"/>
    <col min="12" max="12" width="13.57421875" style="34" bestFit="1" customWidth="1"/>
    <col min="13" max="13" width="19.00390625" style="0" customWidth="1"/>
    <col min="14" max="14" width="20.28125" style="53" bestFit="1" customWidth="1"/>
  </cols>
  <sheetData>
    <row r="1" spans="1:11" ht="15">
      <c r="A1" s="2">
        <v>119</v>
      </c>
      <c r="C1" s="1" t="s">
        <v>117</v>
      </c>
      <c r="D1" s="1" t="s">
        <v>130</v>
      </c>
      <c r="E1" s="1"/>
      <c r="F1" s="1"/>
      <c r="G1" s="1"/>
      <c r="J1" s="4"/>
      <c r="K1"/>
    </row>
    <row r="2" spans="3:11" ht="15">
      <c r="C2" s="1"/>
      <c r="D2" s="1"/>
      <c r="E2" s="1"/>
      <c r="F2" s="1"/>
      <c r="G2" s="1"/>
      <c r="H2" s="1"/>
      <c r="K2" s="1"/>
    </row>
    <row r="3" spans="3:11" ht="15">
      <c r="C3" s="1" t="s">
        <v>18</v>
      </c>
      <c r="D3" s="1"/>
      <c r="E3" s="1"/>
      <c r="F3" s="1"/>
      <c r="G3" s="1"/>
      <c r="H3" s="1"/>
      <c r="K3" s="1"/>
    </row>
    <row r="4" spans="3:11" ht="15">
      <c r="C4" s="1"/>
      <c r="D4" s="1"/>
      <c r="E4" s="1"/>
      <c r="F4" s="1"/>
      <c r="G4" s="1"/>
      <c r="H4" s="1"/>
      <c r="K4" s="1"/>
    </row>
    <row r="5" spans="1:14" s="18" customFormat="1" ht="12" hidden="1">
      <c r="A5" s="16"/>
      <c r="B5" s="16"/>
      <c r="C5" s="17"/>
      <c r="D5" s="17"/>
      <c r="E5" s="17"/>
      <c r="F5" s="17"/>
      <c r="G5" s="17"/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  <c r="L5" s="35"/>
      <c r="N5" s="54"/>
    </row>
    <row r="6" spans="1:14" s="18" customFormat="1" ht="12" hidden="1">
      <c r="A6" s="16"/>
      <c r="B6" s="16"/>
      <c r="C6" s="17"/>
      <c r="D6" s="17"/>
      <c r="E6" s="17"/>
      <c r="F6" s="17"/>
      <c r="G6" s="17"/>
      <c r="H6" s="17">
        <v>201803</v>
      </c>
      <c r="I6" s="17">
        <v>201806</v>
      </c>
      <c r="J6" s="17" t="e">
        <f>#REF!</f>
        <v>#REF!</v>
      </c>
      <c r="K6" s="17" t="e">
        <f>#REF!</f>
        <v>#REF!</v>
      </c>
      <c r="L6" s="35"/>
      <c r="N6" s="54"/>
    </row>
    <row r="7" spans="4:14" ht="12.75">
      <c r="D7" s="23" t="s">
        <v>130</v>
      </c>
      <c r="E7" s="23" t="s">
        <v>130</v>
      </c>
      <c r="F7" s="23" t="s">
        <v>130</v>
      </c>
      <c r="G7" s="23" t="s">
        <v>130</v>
      </c>
      <c r="H7" s="27" t="s">
        <v>135</v>
      </c>
      <c r="I7" s="27" t="s">
        <v>135</v>
      </c>
      <c r="J7" s="27" t="s">
        <v>135</v>
      </c>
      <c r="K7" s="27" t="s">
        <v>131</v>
      </c>
      <c r="L7" s="36" t="s">
        <v>135</v>
      </c>
      <c r="M7" s="10" t="s">
        <v>137</v>
      </c>
      <c r="N7" s="55" t="s">
        <v>173</v>
      </c>
    </row>
    <row r="8" spans="1:12" ht="12.75">
      <c r="A8" s="4"/>
      <c r="B8" s="5"/>
      <c r="C8" s="22" t="s">
        <v>0</v>
      </c>
      <c r="D8" s="21" t="s">
        <v>30</v>
      </c>
      <c r="E8" s="21" t="s">
        <v>31</v>
      </c>
      <c r="F8" s="21" t="s">
        <v>32</v>
      </c>
      <c r="G8" s="21" t="s">
        <v>33</v>
      </c>
      <c r="H8" s="28" t="s">
        <v>132</v>
      </c>
      <c r="I8" s="28" t="s">
        <v>133</v>
      </c>
      <c r="J8" s="28" t="s">
        <v>134</v>
      </c>
      <c r="K8" s="28">
        <v>2018</v>
      </c>
      <c r="L8" s="37">
        <v>2017</v>
      </c>
    </row>
    <row r="9" spans="1:12" ht="12.75">
      <c r="A9" s="13"/>
      <c r="B9" s="13"/>
      <c r="C9" s="3"/>
      <c r="D9" s="19"/>
      <c r="E9" s="19"/>
      <c r="F9" s="19"/>
      <c r="G9" s="19"/>
      <c r="H9" s="12"/>
      <c r="I9" s="12"/>
      <c r="J9" s="12"/>
      <c r="K9" s="31"/>
      <c r="L9" s="42"/>
    </row>
    <row r="10" spans="1:13" ht="12.75">
      <c r="A10" s="13">
        <v>3100</v>
      </c>
      <c r="B10" s="13">
        <v>3100</v>
      </c>
      <c r="C10" s="3" t="s">
        <v>34</v>
      </c>
      <c r="D10" s="19"/>
      <c r="E10" s="19"/>
      <c r="F10" s="19"/>
      <c r="G10" s="19"/>
      <c r="H10" s="12">
        <v>0</v>
      </c>
      <c r="I10" s="12">
        <v>0</v>
      </c>
      <c r="J10" s="12">
        <v>0</v>
      </c>
      <c r="K10" s="31">
        <v>0</v>
      </c>
      <c r="L10" s="43"/>
      <c r="M10" s="10" t="s">
        <v>138</v>
      </c>
    </row>
    <row r="11" spans="1:14" ht="12.75">
      <c r="A11" s="13">
        <v>3120</v>
      </c>
      <c r="B11" s="13">
        <v>3120</v>
      </c>
      <c r="C11" s="3" t="s">
        <v>35</v>
      </c>
      <c r="D11" s="19"/>
      <c r="E11" s="19"/>
      <c r="F11" s="19"/>
      <c r="G11" s="19">
        <v>190000</v>
      </c>
      <c r="H11" s="12">
        <v>0</v>
      </c>
      <c r="I11" s="12">
        <v>82375</v>
      </c>
      <c r="J11" s="12">
        <v>82375</v>
      </c>
      <c r="K11" s="31">
        <v>100000</v>
      </c>
      <c r="L11" s="43">
        <v>90175</v>
      </c>
      <c r="N11" s="55" t="s">
        <v>185</v>
      </c>
    </row>
    <row r="12" spans="1:12" ht="12.75">
      <c r="A12" s="13">
        <v>3125</v>
      </c>
      <c r="B12" s="13">
        <v>3125</v>
      </c>
      <c r="C12" s="3" t="s">
        <v>36</v>
      </c>
      <c r="D12" s="19"/>
      <c r="E12" s="19"/>
      <c r="F12" s="19"/>
      <c r="G12" s="19"/>
      <c r="H12" s="12">
        <v>0</v>
      </c>
      <c r="I12" s="12">
        <v>0</v>
      </c>
      <c r="J12" s="12">
        <v>0</v>
      </c>
      <c r="K12" s="31">
        <v>0</v>
      </c>
      <c r="L12" s="43"/>
    </row>
    <row r="13" spans="1:14" ht="12.75">
      <c r="A13" s="13">
        <v>3130</v>
      </c>
      <c r="B13" s="13">
        <v>3130</v>
      </c>
      <c r="C13" s="3" t="s">
        <v>37</v>
      </c>
      <c r="D13" s="19"/>
      <c r="E13" s="19"/>
      <c r="F13" s="19"/>
      <c r="G13" s="19">
        <v>950000</v>
      </c>
      <c r="H13" s="12">
        <v>62879.75</v>
      </c>
      <c r="I13" s="12">
        <v>422369.14</v>
      </c>
      <c r="J13" s="12">
        <v>655464.28</v>
      </c>
      <c r="K13" s="31">
        <v>850000</v>
      </c>
      <c r="L13" s="43">
        <v>760814</v>
      </c>
      <c r="N13" s="55" t="s">
        <v>185</v>
      </c>
    </row>
    <row r="14" spans="1:14" ht="12.75">
      <c r="A14" s="13">
        <v>3200</v>
      </c>
      <c r="B14" s="13">
        <v>3200</v>
      </c>
      <c r="C14" s="3" t="s">
        <v>38</v>
      </c>
      <c r="D14" s="19"/>
      <c r="E14" s="19"/>
      <c r="F14" s="19"/>
      <c r="G14" s="19"/>
      <c r="H14" s="12">
        <v>0</v>
      </c>
      <c r="I14" s="12">
        <v>0</v>
      </c>
      <c r="J14" s="12">
        <v>0</v>
      </c>
      <c r="K14" s="31">
        <v>0</v>
      </c>
      <c r="L14" s="43"/>
      <c r="M14" s="10" t="s">
        <v>138</v>
      </c>
      <c r="N14" s="55" t="s">
        <v>178</v>
      </c>
    </row>
    <row r="15" spans="1:14" ht="12.75">
      <c r="A15" s="13">
        <v>3210</v>
      </c>
      <c r="B15" s="13">
        <v>3210</v>
      </c>
      <c r="C15" s="3" t="s">
        <v>39</v>
      </c>
      <c r="D15" s="19"/>
      <c r="E15" s="19"/>
      <c r="F15" s="19"/>
      <c r="G15" s="19">
        <v>225000</v>
      </c>
      <c r="H15" s="12">
        <v>65000</v>
      </c>
      <c r="I15" s="12">
        <v>65000</v>
      </c>
      <c r="J15" s="12">
        <v>65000</v>
      </c>
      <c r="K15" s="31">
        <v>150000</v>
      </c>
      <c r="L15" s="43">
        <v>106402</v>
      </c>
      <c r="N15" s="55" t="s">
        <v>185</v>
      </c>
    </row>
    <row r="16" spans="1:12" ht="12.75">
      <c r="A16" s="13">
        <v>3215</v>
      </c>
      <c r="B16" s="13">
        <v>3215</v>
      </c>
      <c r="C16" s="3" t="s">
        <v>40</v>
      </c>
      <c r="D16" s="19"/>
      <c r="E16" s="19"/>
      <c r="F16" s="19"/>
      <c r="G16" s="19"/>
      <c r="H16" s="12">
        <v>0</v>
      </c>
      <c r="I16" s="12">
        <v>0</v>
      </c>
      <c r="J16" s="12">
        <v>0</v>
      </c>
      <c r="K16" s="31">
        <v>0</v>
      </c>
      <c r="L16" s="43"/>
    </row>
    <row r="17" spans="1:12" ht="12.75">
      <c r="A17" s="13">
        <v>3217</v>
      </c>
      <c r="B17" s="13">
        <v>3217</v>
      </c>
      <c r="C17" s="3" t="s">
        <v>41</v>
      </c>
      <c r="D17" s="19"/>
      <c r="E17" s="19"/>
      <c r="F17" s="19"/>
      <c r="G17" s="19"/>
      <c r="H17" s="12">
        <v>0</v>
      </c>
      <c r="I17" s="12">
        <v>0</v>
      </c>
      <c r="J17" s="12">
        <v>0</v>
      </c>
      <c r="K17" s="31">
        <v>0</v>
      </c>
      <c r="L17" s="43"/>
    </row>
    <row r="18" spans="1:12" ht="12.75">
      <c r="A18" s="13">
        <v>3218</v>
      </c>
      <c r="B18" s="13">
        <v>3218</v>
      </c>
      <c r="C18" s="3" t="s">
        <v>42</v>
      </c>
      <c r="D18" s="19"/>
      <c r="E18" s="19"/>
      <c r="F18" s="19"/>
      <c r="G18" s="19"/>
      <c r="H18" s="12">
        <v>0</v>
      </c>
      <c r="I18" s="12">
        <v>0</v>
      </c>
      <c r="J18" s="12">
        <v>0</v>
      </c>
      <c r="K18" s="31">
        <v>0</v>
      </c>
      <c r="L18" s="43"/>
    </row>
    <row r="19" spans="1:14" ht="12.75">
      <c r="A19" s="13">
        <v>3220</v>
      </c>
      <c r="B19" s="13">
        <v>3220</v>
      </c>
      <c r="C19" s="3" t="s">
        <v>43</v>
      </c>
      <c r="D19" s="19"/>
      <c r="E19" s="19"/>
      <c r="F19" s="19"/>
      <c r="G19" s="19">
        <v>1300000</v>
      </c>
      <c r="H19" s="12">
        <v>-250</v>
      </c>
      <c r="I19" s="12">
        <v>1245950.18</v>
      </c>
      <c r="J19" s="12">
        <v>1190300.18</v>
      </c>
      <c r="K19" s="31">
        <v>1140000</v>
      </c>
      <c r="L19" s="43">
        <v>1164835</v>
      </c>
      <c r="M19" s="10" t="s">
        <v>139</v>
      </c>
      <c r="N19" s="55" t="s">
        <v>185</v>
      </c>
    </row>
    <row r="20" spans="1:13" ht="12.75">
      <c r="A20" s="13">
        <v>3320</v>
      </c>
      <c r="B20" s="13">
        <v>3320</v>
      </c>
      <c r="C20" s="3" t="s">
        <v>44</v>
      </c>
      <c r="D20" s="19"/>
      <c r="E20" s="19"/>
      <c r="F20" s="19"/>
      <c r="G20" s="19"/>
      <c r="H20" s="12">
        <v>0</v>
      </c>
      <c r="I20" s="12">
        <v>0</v>
      </c>
      <c r="J20" s="12">
        <v>0</v>
      </c>
      <c r="K20" s="31">
        <v>0</v>
      </c>
      <c r="L20" s="43">
        <v>2</v>
      </c>
      <c r="M20" s="10" t="s">
        <v>140</v>
      </c>
    </row>
    <row r="21" spans="1:12" ht="12.75">
      <c r="A21" s="13">
        <v>3321</v>
      </c>
      <c r="B21" s="13">
        <v>3321</v>
      </c>
      <c r="C21" s="3" t="s">
        <v>45</v>
      </c>
      <c r="D21" s="19"/>
      <c r="E21" s="19"/>
      <c r="F21" s="19"/>
      <c r="G21" s="19"/>
      <c r="H21" s="12">
        <v>0</v>
      </c>
      <c r="I21" s="12">
        <v>0</v>
      </c>
      <c r="J21" s="12">
        <v>0</v>
      </c>
      <c r="K21" s="31">
        <v>0</v>
      </c>
      <c r="L21" s="43"/>
    </row>
    <row r="22" spans="1:14" ht="12.75">
      <c r="A22" s="13">
        <v>3325</v>
      </c>
      <c r="B22" s="13">
        <v>3325</v>
      </c>
      <c r="C22" s="3" t="s">
        <v>15</v>
      </c>
      <c r="D22" s="19"/>
      <c r="E22" s="19"/>
      <c r="F22" s="19"/>
      <c r="G22" s="19">
        <v>40000</v>
      </c>
      <c r="H22" s="12">
        <v>0</v>
      </c>
      <c r="I22" s="12">
        <v>0</v>
      </c>
      <c r="J22" s="12">
        <v>0</v>
      </c>
      <c r="K22" s="31">
        <v>40000</v>
      </c>
      <c r="L22" s="43">
        <v>43294</v>
      </c>
      <c r="M22" s="10" t="s">
        <v>141</v>
      </c>
      <c r="N22" s="55" t="s">
        <v>184</v>
      </c>
    </row>
    <row r="23" spans="1:12" ht="12.75">
      <c r="A23" s="13">
        <v>3350</v>
      </c>
      <c r="B23" s="13">
        <v>3350</v>
      </c>
      <c r="C23" s="3" t="s">
        <v>46</v>
      </c>
      <c r="D23" s="19"/>
      <c r="E23" s="19"/>
      <c r="F23" s="19"/>
      <c r="G23" s="19"/>
      <c r="H23" s="12">
        <v>0</v>
      </c>
      <c r="I23" s="12">
        <v>0</v>
      </c>
      <c r="J23" s="12">
        <v>0</v>
      </c>
      <c r="K23" s="31">
        <v>10000</v>
      </c>
      <c r="L23" s="43">
        <v>18171</v>
      </c>
    </row>
    <row r="24" spans="1:12" ht="12.75">
      <c r="A24" s="13">
        <v>3360</v>
      </c>
      <c r="B24" s="13">
        <v>3360</v>
      </c>
      <c r="C24" s="3" t="s">
        <v>47</v>
      </c>
      <c r="D24" s="19"/>
      <c r="E24" s="19"/>
      <c r="F24" s="19"/>
      <c r="G24" s="19"/>
      <c r="H24" s="12">
        <v>0</v>
      </c>
      <c r="I24" s="12">
        <v>0</v>
      </c>
      <c r="J24" s="12">
        <v>0</v>
      </c>
      <c r="K24" s="31">
        <v>0</v>
      </c>
      <c r="L24" s="43"/>
    </row>
    <row r="25" spans="1:12" ht="12.75">
      <c r="A25" s="13">
        <v>3440</v>
      </c>
      <c r="B25" s="13">
        <v>3440</v>
      </c>
      <c r="C25" s="3" t="s">
        <v>20</v>
      </c>
      <c r="D25" s="19"/>
      <c r="E25" s="19"/>
      <c r="F25" s="19"/>
      <c r="G25" s="19"/>
      <c r="H25" s="12">
        <v>0</v>
      </c>
      <c r="I25" s="12">
        <v>0</v>
      </c>
      <c r="J25" s="12">
        <v>0</v>
      </c>
      <c r="K25" s="31">
        <v>0</v>
      </c>
      <c r="L25" s="43"/>
    </row>
    <row r="26" spans="1:12" ht="12.75">
      <c r="A26" s="13">
        <v>3500</v>
      </c>
      <c r="B26" s="13">
        <v>3500</v>
      </c>
      <c r="C26" s="3" t="s">
        <v>16</v>
      </c>
      <c r="D26" s="19"/>
      <c r="E26" s="19"/>
      <c r="F26" s="19"/>
      <c r="G26" s="19"/>
      <c r="H26" s="12">
        <v>0</v>
      </c>
      <c r="I26" s="12">
        <v>0</v>
      </c>
      <c r="J26" s="12">
        <v>0</v>
      </c>
      <c r="K26" s="31">
        <v>0</v>
      </c>
      <c r="L26" s="43"/>
    </row>
    <row r="27" spans="1:12" ht="12.75">
      <c r="A27" s="13">
        <v>3605</v>
      </c>
      <c r="B27" s="13">
        <v>3605</v>
      </c>
      <c r="C27" s="3" t="s">
        <v>48</v>
      </c>
      <c r="D27" s="19"/>
      <c r="E27" s="19"/>
      <c r="F27" s="19"/>
      <c r="G27" s="19"/>
      <c r="H27" s="12">
        <v>0</v>
      </c>
      <c r="I27" s="12">
        <v>0</v>
      </c>
      <c r="J27" s="12">
        <v>0</v>
      </c>
      <c r="K27" s="31">
        <v>10000</v>
      </c>
      <c r="L27" s="43"/>
    </row>
    <row r="28" spans="1:14" ht="12.75">
      <c r="A28" s="13">
        <v>3610</v>
      </c>
      <c r="B28" s="13">
        <v>3610</v>
      </c>
      <c r="C28" s="3" t="s">
        <v>49</v>
      </c>
      <c r="D28" s="19">
        <v>33000</v>
      </c>
      <c r="E28" s="19">
        <v>66000</v>
      </c>
      <c r="F28" s="19">
        <v>99000</v>
      </c>
      <c r="G28" s="19">
        <v>132000</v>
      </c>
      <c r="H28" s="12">
        <v>257223.38</v>
      </c>
      <c r="I28" s="12">
        <v>326156.05</v>
      </c>
      <c r="J28" s="12">
        <v>329271.85</v>
      </c>
      <c r="K28" s="31">
        <v>277000</v>
      </c>
      <c r="L28" s="43">
        <v>244219</v>
      </c>
      <c r="N28" s="55" t="s">
        <v>179</v>
      </c>
    </row>
    <row r="29" spans="1:12" ht="12.75">
      <c r="A29" s="13"/>
      <c r="B29" s="13"/>
      <c r="C29" s="6" t="s">
        <v>3</v>
      </c>
      <c r="D29" s="24">
        <f aca="true" t="shared" si="0" ref="D29:L29">SUM(D10:D28)</f>
        <v>33000</v>
      </c>
      <c r="E29" s="24">
        <f t="shared" si="0"/>
        <v>66000</v>
      </c>
      <c r="F29" s="24">
        <f t="shared" si="0"/>
        <v>99000</v>
      </c>
      <c r="G29" s="24">
        <f t="shared" si="0"/>
        <v>2837000</v>
      </c>
      <c r="H29" s="7">
        <f t="shared" si="0"/>
        <v>384853.13</v>
      </c>
      <c r="I29" s="7">
        <f t="shared" si="0"/>
        <v>2141850.3699999996</v>
      </c>
      <c r="J29" s="7">
        <f t="shared" si="0"/>
        <v>2322411.31</v>
      </c>
      <c r="K29" s="32">
        <f t="shared" si="0"/>
        <v>2577000</v>
      </c>
      <c r="L29" s="44">
        <f t="shared" si="0"/>
        <v>2427912</v>
      </c>
    </row>
    <row r="30" spans="1:12" ht="12.75">
      <c r="A30" s="13"/>
      <c r="B30" s="13"/>
      <c r="C30" s="3"/>
      <c r="D30" s="19"/>
      <c r="E30" s="19"/>
      <c r="F30" s="19"/>
      <c r="G30" s="19"/>
      <c r="H30" s="12"/>
      <c r="I30" s="12"/>
      <c r="J30" s="12"/>
      <c r="K30" s="31"/>
      <c r="L30" s="43"/>
    </row>
    <row r="31" spans="1:14" ht="12.75">
      <c r="A31" s="13">
        <v>3240</v>
      </c>
      <c r="B31" s="13">
        <v>3240</v>
      </c>
      <c r="C31" s="3" t="s">
        <v>50</v>
      </c>
      <c r="D31" s="19"/>
      <c r="E31" s="19"/>
      <c r="F31" s="19"/>
      <c r="G31" s="19">
        <v>475000</v>
      </c>
      <c r="H31" s="12">
        <v>-9265.06</v>
      </c>
      <c r="I31" s="12">
        <v>130897.7</v>
      </c>
      <c r="J31" s="12">
        <v>270025.35</v>
      </c>
      <c r="K31" s="31">
        <v>425000</v>
      </c>
      <c r="L31" s="43">
        <v>360922</v>
      </c>
      <c r="N31" s="55" t="s">
        <v>187</v>
      </c>
    </row>
    <row r="32" spans="1:13" ht="12.75">
      <c r="A32" s="13">
        <v>3441</v>
      </c>
      <c r="B32" s="13">
        <v>3441</v>
      </c>
      <c r="C32" s="3" t="s">
        <v>51</v>
      </c>
      <c r="D32" s="19"/>
      <c r="E32" s="19"/>
      <c r="F32" s="19"/>
      <c r="G32" s="19">
        <v>180000</v>
      </c>
      <c r="H32" s="12">
        <v>0</v>
      </c>
      <c r="I32" s="12">
        <v>0</v>
      </c>
      <c r="J32" s="12">
        <v>0</v>
      </c>
      <c r="K32" s="31">
        <v>160000</v>
      </c>
      <c r="L32" s="43">
        <v>159986</v>
      </c>
      <c r="M32" s="10" t="s">
        <v>142</v>
      </c>
    </row>
    <row r="33" spans="1:13" ht="12.75">
      <c r="A33" s="13">
        <v>3461</v>
      </c>
      <c r="B33" s="13">
        <v>3461</v>
      </c>
      <c r="C33" s="3" t="s">
        <v>52</v>
      </c>
      <c r="D33" s="19"/>
      <c r="E33" s="19"/>
      <c r="F33" s="19"/>
      <c r="G33" s="19">
        <v>365000</v>
      </c>
      <c r="H33" s="12">
        <v>0</v>
      </c>
      <c r="I33" s="12">
        <v>201343</v>
      </c>
      <c r="J33" s="12">
        <v>364847</v>
      </c>
      <c r="K33" s="31">
        <v>360000</v>
      </c>
      <c r="L33" s="43">
        <v>354049</v>
      </c>
      <c r="M33" s="10" t="s">
        <v>143</v>
      </c>
    </row>
    <row r="34" spans="1:12" ht="12.75">
      <c r="A34" s="13">
        <v>3630</v>
      </c>
      <c r="B34" s="13">
        <v>3630</v>
      </c>
      <c r="C34" s="3" t="s">
        <v>53</v>
      </c>
      <c r="D34" s="19"/>
      <c r="E34" s="19"/>
      <c r="F34" s="19"/>
      <c r="G34" s="19"/>
      <c r="H34" s="12">
        <v>0</v>
      </c>
      <c r="I34" s="12">
        <v>0</v>
      </c>
      <c r="J34" s="12">
        <v>0</v>
      </c>
      <c r="K34" s="31">
        <v>60000</v>
      </c>
      <c r="L34" s="43">
        <v>117731</v>
      </c>
    </row>
    <row r="35" spans="1:13" ht="12.75">
      <c r="A35" s="13">
        <v>3800</v>
      </c>
      <c r="B35" s="13">
        <v>3800</v>
      </c>
      <c r="C35" s="3" t="s">
        <v>126</v>
      </c>
      <c r="D35" s="19"/>
      <c r="E35" s="19"/>
      <c r="F35" s="19"/>
      <c r="G35" s="19"/>
      <c r="H35" s="12">
        <v>0</v>
      </c>
      <c r="I35" s="12">
        <v>0</v>
      </c>
      <c r="J35" s="12">
        <v>0</v>
      </c>
      <c r="K35" s="31">
        <v>0</v>
      </c>
      <c r="L35" s="43"/>
      <c r="M35" s="10" t="s">
        <v>144</v>
      </c>
    </row>
    <row r="36" spans="1:14" ht="12.75">
      <c r="A36" s="13">
        <v>3990</v>
      </c>
      <c r="B36" s="13">
        <v>3990</v>
      </c>
      <c r="C36" s="3" t="s">
        <v>54</v>
      </c>
      <c r="D36" s="19"/>
      <c r="E36" s="19"/>
      <c r="F36" s="19"/>
      <c r="G36" s="19">
        <v>40000</v>
      </c>
      <c r="H36" s="12">
        <v>15640.38</v>
      </c>
      <c r="I36" s="12">
        <v>32840.38</v>
      </c>
      <c r="J36" s="12">
        <v>56994.38</v>
      </c>
      <c r="K36" s="31">
        <v>70000</v>
      </c>
      <c r="L36" s="43">
        <v>60596</v>
      </c>
      <c r="N36" s="55" t="s">
        <v>180</v>
      </c>
    </row>
    <row r="37" spans="1:12" ht="12.75">
      <c r="A37" s="13">
        <v>3995</v>
      </c>
      <c r="B37" s="13">
        <v>3995</v>
      </c>
      <c r="C37" s="3" t="s">
        <v>21</v>
      </c>
      <c r="D37" s="19"/>
      <c r="E37" s="19"/>
      <c r="F37" s="19"/>
      <c r="G37" s="19"/>
      <c r="H37" s="12">
        <v>0</v>
      </c>
      <c r="I37" s="12">
        <v>0</v>
      </c>
      <c r="J37" s="12">
        <v>0</v>
      </c>
      <c r="K37" s="31">
        <v>0</v>
      </c>
      <c r="L37" s="43"/>
    </row>
    <row r="38" spans="1:12" ht="12.75">
      <c r="A38" s="13"/>
      <c r="B38" s="13"/>
      <c r="C38" s="6" t="s">
        <v>9</v>
      </c>
      <c r="D38" s="24">
        <f aca="true" t="shared" si="1" ref="D38:L38">SUM(D31:D37)</f>
        <v>0</v>
      </c>
      <c r="E38" s="24">
        <f t="shared" si="1"/>
        <v>0</v>
      </c>
      <c r="F38" s="24">
        <f t="shared" si="1"/>
        <v>0</v>
      </c>
      <c r="G38" s="24">
        <f t="shared" si="1"/>
        <v>1060000</v>
      </c>
      <c r="H38" s="7">
        <f t="shared" si="1"/>
        <v>6375.32</v>
      </c>
      <c r="I38" s="7">
        <f t="shared" si="1"/>
        <v>365081.08</v>
      </c>
      <c r="J38" s="7">
        <f t="shared" si="1"/>
        <v>691866.73</v>
      </c>
      <c r="K38" s="32">
        <f t="shared" si="1"/>
        <v>1075000</v>
      </c>
      <c r="L38" s="44">
        <f t="shared" si="1"/>
        <v>1053284</v>
      </c>
    </row>
    <row r="39" spans="1:12" ht="12.75">
      <c r="A39" s="11"/>
      <c r="B39" s="11"/>
      <c r="C39" s="6" t="s">
        <v>1</v>
      </c>
      <c r="D39" s="24">
        <f>SUM(D29,D38)</f>
        <v>33000</v>
      </c>
      <c r="E39" s="24">
        <f>SUM(E29,E38)</f>
        <v>66000</v>
      </c>
      <c r="F39" s="24">
        <f>SUM(F29,F38)</f>
        <v>99000</v>
      </c>
      <c r="G39" s="24">
        <f>SUM(G29,G38)</f>
        <v>3897000</v>
      </c>
      <c r="H39" s="7">
        <f>H29+H38</f>
        <v>391228.45</v>
      </c>
      <c r="I39" s="7">
        <f>I29+I38</f>
        <v>2506931.4499999997</v>
      </c>
      <c r="J39" s="7">
        <f>J29+J38</f>
        <v>3014278.04</v>
      </c>
      <c r="K39" s="32">
        <f>K29+K38</f>
        <v>3652000</v>
      </c>
      <c r="L39" s="44">
        <f>L29+L38</f>
        <v>3481196</v>
      </c>
    </row>
    <row r="40" spans="1:12" ht="12.75">
      <c r="A40" s="13"/>
      <c r="B40" s="13"/>
      <c r="C40" s="3"/>
      <c r="D40" s="19"/>
      <c r="E40" s="19"/>
      <c r="F40" s="19"/>
      <c r="G40" s="19"/>
      <c r="H40" s="12"/>
      <c r="I40" s="12"/>
      <c r="J40" s="12"/>
      <c r="K40" s="31"/>
      <c r="L40" s="43"/>
    </row>
    <row r="41" spans="1:12" ht="12.75">
      <c r="A41" s="13">
        <v>4220</v>
      </c>
      <c r="B41" s="13">
        <v>4220</v>
      </c>
      <c r="C41" s="3" t="s">
        <v>55</v>
      </c>
      <c r="D41" s="19"/>
      <c r="E41" s="19"/>
      <c r="F41" s="19"/>
      <c r="G41" s="19"/>
      <c r="H41" s="12">
        <v>0</v>
      </c>
      <c r="I41" s="12">
        <v>0</v>
      </c>
      <c r="J41" s="12">
        <v>0</v>
      </c>
      <c r="K41" s="31">
        <v>0</v>
      </c>
      <c r="L41" s="43">
        <v>2400</v>
      </c>
    </row>
    <row r="42" spans="1:12" ht="12.75">
      <c r="A42" s="13">
        <v>4221</v>
      </c>
      <c r="B42" s="13">
        <v>4221</v>
      </c>
      <c r="C42" s="3" t="s">
        <v>22</v>
      </c>
      <c r="D42" s="19"/>
      <c r="E42" s="19"/>
      <c r="F42" s="19"/>
      <c r="G42" s="19"/>
      <c r="H42" s="12">
        <v>0</v>
      </c>
      <c r="I42" s="12">
        <v>0</v>
      </c>
      <c r="J42" s="12">
        <v>0</v>
      </c>
      <c r="K42" s="31">
        <v>0</v>
      </c>
      <c r="L42" s="43"/>
    </row>
    <row r="43" spans="1:13" ht="12.75">
      <c r="A43" s="13">
        <v>4222</v>
      </c>
      <c r="B43" s="13">
        <v>4222</v>
      </c>
      <c r="C43" s="3" t="s">
        <v>128</v>
      </c>
      <c r="D43" s="19"/>
      <c r="E43" s="19"/>
      <c r="F43" s="19"/>
      <c r="G43" s="19"/>
      <c r="H43" s="12">
        <v>0</v>
      </c>
      <c r="I43" s="12">
        <v>0</v>
      </c>
      <c r="J43" s="12">
        <v>0</v>
      </c>
      <c r="K43" s="31">
        <v>0</v>
      </c>
      <c r="L43" s="43"/>
      <c r="M43" s="10" t="s">
        <v>145</v>
      </c>
    </row>
    <row r="44" spans="1:13" ht="12.75">
      <c r="A44" s="13">
        <v>4225</v>
      </c>
      <c r="B44" s="13">
        <v>4225</v>
      </c>
      <c r="C44" s="3" t="s">
        <v>56</v>
      </c>
      <c r="D44" s="19"/>
      <c r="E44" s="19"/>
      <c r="F44" s="19"/>
      <c r="G44" s="19"/>
      <c r="H44" s="12">
        <v>0</v>
      </c>
      <c r="I44" s="12">
        <v>3593.67</v>
      </c>
      <c r="J44" s="12">
        <v>3593.67</v>
      </c>
      <c r="K44" s="31">
        <v>0</v>
      </c>
      <c r="L44" s="43">
        <v>1596</v>
      </c>
      <c r="M44" s="10" t="s">
        <v>140</v>
      </c>
    </row>
    <row r="45" spans="1:13" ht="12.75">
      <c r="A45" s="13">
        <v>4228</v>
      </c>
      <c r="B45" s="13">
        <v>4228</v>
      </c>
      <c r="C45" s="3" t="s">
        <v>57</v>
      </c>
      <c r="D45" s="19"/>
      <c r="E45" s="19"/>
      <c r="F45" s="19"/>
      <c r="G45" s="19">
        <v>5000</v>
      </c>
      <c r="H45" s="12">
        <v>0</v>
      </c>
      <c r="I45" s="12">
        <v>0</v>
      </c>
      <c r="J45" s="12">
        <v>1173.44</v>
      </c>
      <c r="K45" s="31">
        <v>0</v>
      </c>
      <c r="L45" s="43"/>
      <c r="M45" s="10" t="s">
        <v>141</v>
      </c>
    </row>
    <row r="46" spans="1:12" ht="12.75">
      <c r="A46" s="13">
        <v>4230</v>
      </c>
      <c r="B46" s="13">
        <v>4230</v>
      </c>
      <c r="C46" s="3" t="s">
        <v>58</v>
      </c>
      <c r="D46" s="19"/>
      <c r="E46" s="19"/>
      <c r="F46" s="19"/>
      <c r="G46" s="19"/>
      <c r="H46" s="12">
        <v>0</v>
      </c>
      <c r="I46" s="12">
        <v>0</v>
      </c>
      <c r="J46" s="12">
        <v>0</v>
      </c>
      <c r="K46" s="31">
        <v>0</v>
      </c>
      <c r="L46" s="43">
        <v>2600</v>
      </c>
    </row>
    <row r="47" spans="1:12" ht="12.75">
      <c r="A47" s="13">
        <v>4241</v>
      </c>
      <c r="B47" s="13">
        <v>4241</v>
      </c>
      <c r="C47" s="3" t="s">
        <v>60</v>
      </c>
      <c r="D47" s="19"/>
      <c r="E47" s="19"/>
      <c r="F47" s="19"/>
      <c r="G47" s="19">
        <v>10000</v>
      </c>
      <c r="H47" s="12">
        <v>0</v>
      </c>
      <c r="I47" s="12">
        <v>0</v>
      </c>
      <c r="J47" s="12">
        <v>0</v>
      </c>
      <c r="K47" s="31">
        <v>0</v>
      </c>
      <c r="L47" s="43">
        <v>2960</v>
      </c>
    </row>
    <row r="48" spans="1:12" ht="12.75">
      <c r="A48" s="13">
        <v>4247</v>
      </c>
      <c r="B48" s="13">
        <v>4247</v>
      </c>
      <c r="C48" s="3" t="s">
        <v>23</v>
      </c>
      <c r="D48" s="19"/>
      <c r="E48" s="19"/>
      <c r="F48" s="19"/>
      <c r="G48" s="19"/>
      <c r="H48" s="12">
        <v>0</v>
      </c>
      <c r="I48" s="12">
        <v>0</v>
      </c>
      <c r="J48" s="12">
        <v>0</v>
      </c>
      <c r="K48" s="31">
        <v>0</v>
      </c>
      <c r="L48" s="43"/>
    </row>
    <row r="49" spans="1:12" ht="12.75">
      <c r="A49" s="13">
        <v>4280</v>
      </c>
      <c r="B49" s="13">
        <v>4280</v>
      </c>
      <c r="C49" s="3" t="s">
        <v>62</v>
      </c>
      <c r="D49" s="19"/>
      <c r="E49" s="19"/>
      <c r="F49" s="19"/>
      <c r="G49" s="19"/>
      <c r="H49" s="12">
        <v>0</v>
      </c>
      <c r="I49" s="12">
        <v>0</v>
      </c>
      <c r="J49" s="12">
        <v>0</v>
      </c>
      <c r="K49" s="31">
        <v>0</v>
      </c>
      <c r="L49" s="43"/>
    </row>
    <row r="50" spans="1:12" ht="12.75">
      <c r="A50" s="13">
        <v>4300</v>
      </c>
      <c r="B50" s="13">
        <v>4300</v>
      </c>
      <c r="C50" s="3" t="s">
        <v>63</v>
      </c>
      <c r="D50" s="19"/>
      <c r="E50" s="19"/>
      <c r="F50" s="19"/>
      <c r="G50" s="19">
        <v>550000</v>
      </c>
      <c r="H50" s="12">
        <v>169012.25</v>
      </c>
      <c r="I50" s="12">
        <v>331345.25</v>
      </c>
      <c r="J50" s="12">
        <v>462583.05</v>
      </c>
      <c r="K50" s="31">
        <v>600000</v>
      </c>
      <c r="L50" s="43">
        <v>682816</v>
      </c>
    </row>
    <row r="51" spans="1:12" ht="12.75">
      <c r="A51" s="13">
        <v>4331</v>
      </c>
      <c r="B51" s="13">
        <v>4331</v>
      </c>
      <c r="C51" s="3" t="s">
        <v>64</v>
      </c>
      <c r="D51" s="19"/>
      <c r="E51" s="19"/>
      <c r="F51" s="19"/>
      <c r="G51" s="19"/>
      <c r="H51" s="12">
        <v>0</v>
      </c>
      <c r="I51" s="12">
        <v>0</v>
      </c>
      <c r="J51" s="12">
        <v>0</v>
      </c>
      <c r="K51" s="31">
        <v>5000</v>
      </c>
      <c r="L51" s="43">
        <v>3542</v>
      </c>
    </row>
    <row r="52" spans="1:13" ht="12.75">
      <c r="A52" s="13">
        <v>4500</v>
      </c>
      <c r="B52" s="13">
        <v>4500</v>
      </c>
      <c r="C52" s="3" t="s">
        <v>65</v>
      </c>
      <c r="D52" s="19"/>
      <c r="E52" s="19"/>
      <c r="F52" s="19"/>
      <c r="G52" s="19"/>
      <c r="H52" s="12">
        <v>0</v>
      </c>
      <c r="I52" s="12">
        <v>0</v>
      </c>
      <c r="J52" s="12">
        <v>0</v>
      </c>
      <c r="K52" s="31">
        <v>0</v>
      </c>
      <c r="L52" s="43"/>
      <c r="M52" s="10" t="s">
        <v>138</v>
      </c>
    </row>
    <row r="53" spans="1:13" ht="12.75">
      <c r="A53" s="13">
        <v>4800</v>
      </c>
      <c r="B53" s="13">
        <v>4800</v>
      </c>
      <c r="C53" s="3" t="s">
        <v>127</v>
      </c>
      <c r="D53" s="19"/>
      <c r="E53" s="19"/>
      <c r="F53" s="19"/>
      <c r="G53" s="19"/>
      <c r="H53" s="12">
        <v>0</v>
      </c>
      <c r="I53" s="12">
        <v>0</v>
      </c>
      <c r="J53" s="12">
        <v>0</v>
      </c>
      <c r="K53" s="31">
        <v>0</v>
      </c>
      <c r="L53" s="43"/>
      <c r="M53" s="10" t="s">
        <v>146</v>
      </c>
    </row>
    <row r="54" spans="1:12" ht="12.75">
      <c r="A54" s="13">
        <v>4990</v>
      </c>
      <c r="B54" s="13">
        <v>4990</v>
      </c>
      <c r="C54" s="3" t="s">
        <v>66</v>
      </c>
      <c r="D54" s="19"/>
      <c r="E54" s="19"/>
      <c r="F54" s="19"/>
      <c r="G54" s="19">
        <v>30000</v>
      </c>
      <c r="H54" s="12">
        <v>7310</v>
      </c>
      <c r="I54" s="12">
        <v>29135</v>
      </c>
      <c r="J54" s="12">
        <v>64115</v>
      </c>
      <c r="K54" s="31">
        <v>0</v>
      </c>
      <c r="L54" s="43">
        <v>-148224</v>
      </c>
    </row>
    <row r="55" spans="1:14" ht="12.75">
      <c r="A55" s="13">
        <v>6550</v>
      </c>
      <c r="B55" s="13">
        <v>6550</v>
      </c>
      <c r="C55" s="3" t="s">
        <v>84</v>
      </c>
      <c r="D55" s="19"/>
      <c r="E55" s="19"/>
      <c r="F55" s="19"/>
      <c r="G55" s="19">
        <v>30000</v>
      </c>
      <c r="H55" s="12">
        <v>497.5</v>
      </c>
      <c r="I55" s="12">
        <v>497.5</v>
      </c>
      <c r="J55" s="12">
        <v>28011</v>
      </c>
      <c r="K55" s="31">
        <v>25000</v>
      </c>
      <c r="L55" s="43">
        <v>64323</v>
      </c>
      <c r="N55" s="55" t="s">
        <v>186</v>
      </c>
    </row>
    <row r="56" spans="1:12" ht="12.75">
      <c r="A56" s="13">
        <v>6555</v>
      </c>
      <c r="B56" s="13">
        <v>6555</v>
      </c>
      <c r="C56" s="3" t="s">
        <v>85</v>
      </c>
      <c r="D56" s="19"/>
      <c r="E56" s="19"/>
      <c r="F56" s="19"/>
      <c r="G56" s="19"/>
      <c r="H56" s="12">
        <v>0</v>
      </c>
      <c r="I56" s="12">
        <v>0</v>
      </c>
      <c r="J56" s="12">
        <v>0</v>
      </c>
      <c r="K56" s="31">
        <v>0</v>
      </c>
      <c r="L56" s="43"/>
    </row>
    <row r="57" spans="1:12" ht="12.75">
      <c r="A57" s="11"/>
      <c r="B57" s="11"/>
      <c r="C57" s="6" t="s">
        <v>4</v>
      </c>
      <c r="D57" s="24">
        <f aca="true" t="shared" si="2" ref="D57:L57">SUM(D41:D56)</f>
        <v>0</v>
      </c>
      <c r="E57" s="24">
        <f t="shared" si="2"/>
        <v>0</v>
      </c>
      <c r="F57" s="24">
        <f t="shared" si="2"/>
        <v>0</v>
      </c>
      <c r="G57" s="24">
        <f t="shared" si="2"/>
        <v>625000</v>
      </c>
      <c r="H57" s="7">
        <f t="shared" si="2"/>
        <v>176819.75</v>
      </c>
      <c r="I57" s="7">
        <f t="shared" si="2"/>
        <v>364571.42</v>
      </c>
      <c r="J57" s="7">
        <f t="shared" si="2"/>
        <v>559476.1599999999</v>
      </c>
      <c r="K57" s="32">
        <f t="shared" si="2"/>
        <v>630000</v>
      </c>
      <c r="L57" s="44">
        <f t="shared" si="2"/>
        <v>612013</v>
      </c>
    </row>
    <row r="58" spans="1:12" ht="12.75">
      <c r="A58" s="13"/>
      <c r="B58" s="13"/>
      <c r="C58" s="3"/>
      <c r="D58" s="19"/>
      <c r="E58" s="19"/>
      <c r="F58" s="19"/>
      <c r="G58" s="19"/>
      <c r="H58" s="12"/>
      <c r="I58" s="12"/>
      <c r="J58" s="12"/>
      <c r="K58" s="31"/>
      <c r="L58" s="43"/>
    </row>
    <row r="59" spans="1:12" ht="12.75">
      <c r="A59" s="13">
        <v>4240</v>
      </c>
      <c r="B59" s="13">
        <v>4240</v>
      </c>
      <c r="C59" s="3" t="s">
        <v>59</v>
      </c>
      <c r="D59" s="19"/>
      <c r="E59" s="19"/>
      <c r="F59" s="19"/>
      <c r="G59" s="19"/>
      <c r="H59" s="12">
        <v>0</v>
      </c>
      <c r="I59" s="12">
        <v>0</v>
      </c>
      <c r="J59" s="12">
        <v>0</v>
      </c>
      <c r="K59" s="31">
        <v>0</v>
      </c>
      <c r="L59" s="43"/>
    </row>
    <row r="60" spans="1:12" ht="12.75">
      <c r="A60" s="13">
        <v>4250</v>
      </c>
      <c r="B60" s="13">
        <v>4250</v>
      </c>
      <c r="C60" s="3" t="s">
        <v>61</v>
      </c>
      <c r="D60" s="19"/>
      <c r="E60" s="19"/>
      <c r="F60" s="19"/>
      <c r="G60" s="19"/>
      <c r="H60" s="12">
        <v>0</v>
      </c>
      <c r="I60" s="12">
        <v>0</v>
      </c>
      <c r="J60" s="12">
        <v>0</v>
      </c>
      <c r="K60" s="31">
        <v>0</v>
      </c>
      <c r="L60" s="43">
        <v>30600</v>
      </c>
    </row>
    <row r="61" spans="1:14" ht="12.75">
      <c r="A61" s="13">
        <v>5000</v>
      </c>
      <c r="B61" s="13">
        <v>5000</v>
      </c>
      <c r="C61" s="3" t="s">
        <v>67</v>
      </c>
      <c r="D61" s="19">
        <v>400000</v>
      </c>
      <c r="E61" s="19">
        <v>800000</v>
      </c>
      <c r="F61" s="19">
        <v>1250000</v>
      </c>
      <c r="G61" s="19">
        <v>1600000</v>
      </c>
      <c r="H61" s="12">
        <v>332239.07</v>
      </c>
      <c r="I61" s="12">
        <v>554094.33</v>
      </c>
      <c r="J61" s="12">
        <v>1030093.21</v>
      </c>
      <c r="K61" s="31">
        <v>1320000</v>
      </c>
      <c r="L61" s="43">
        <v>1013137</v>
      </c>
      <c r="N61" s="55" t="s">
        <v>181</v>
      </c>
    </row>
    <row r="62" spans="1:12" ht="12.75">
      <c r="A62" s="13">
        <v>5006</v>
      </c>
      <c r="B62" s="13">
        <v>5006</v>
      </c>
      <c r="C62" s="3" t="s">
        <v>122</v>
      </c>
      <c r="D62" s="19"/>
      <c r="E62" s="19"/>
      <c r="F62" s="19"/>
      <c r="G62" s="19"/>
      <c r="H62" s="12">
        <v>0</v>
      </c>
      <c r="I62" s="12">
        <v>0</v>
      </c>
      <c r="J62" s="12">
        <v>0</v>
      </c>
      <c r="K62" s="31">
        <v>0</v>
      </c>
      <c r="L62" s="43"/>
    </row>
    <row r="63" spans="1:12" ht="12.75">
      <c r="A63" s="13">
        <v>5007</v>
      </c>
      <c r="B63" s="13">
        <v>5007</v>
      </c>
      <c r="C63" s="3" t="s">
        <v>29</v>
      </c>
      <c r="D63" s="19"/>
      <c r="E63" s="19"/>
      <c r="F63" s="19"/>
      <c r="G63" s="19"/>
      <c r="H63" s="12">
        <v>3192</v>
      </c>
      <c r="I63" s="12">
        <v>6776</v>
      </c>
      <c r="J63" s="12">
        <v>9711</v>
      </c>
      <c r="K63" s="31">
        <v>0</v>
      </c>
      <c r="L63" s="43">
        <v>50431</v>
      </c>
    </row>
    <row r="64" spans="1:12" ht="12.75">
      <c r="A64" s="13">
        <v>5010</v>
      </c>
      <c r="B64" s="13">
        <v>5010</v>
      </c>
      <c r="C64" s="3" t="s">
        <v>68</v>
      </c>
      <c r="D64" s="19"/>
      <c r="E64" s="19"/>
      <c r="F64" s="19"/>
      <c r="G64" s="19"/>
      <c r="H64" s="12">
        <v>0</v>
      </c>
      <c r="I64" s="12">
        <v>0</v>
      </c>
      <c r="J64" s="12">
        <v>0</v>
      </c>
      <c r="K64" s="31">
        <v>0</v>
      </c>
      <c r="L64" s="43"/>
    </row>
    <row r="65" spans="1:12" ht="12.75">
      <c r="A65" s="13">
        <v>5040</v>
      </c>
      <c r="B65" s="13">
        <v>5040</v>
      </c>
      <c r="C65" s="3" t="s">
        <v>19</v>
      </c>
      <c r="D65" s="19"/>
      <c r="E65" s="19"/>
      <c r="F65" s="19"/>
      <c r="G65" s="19"/>
      <c r="H65" s="12">
        <v>0</v>
      </c>
      <c r="I65" s="12">
        <v>0</v>
      </c>
      <c r="J65" s="12">
        <v>0</v>
      </c>
      <c r="K65" s="31">
        <v>0</v>
      </c>
      <c r="L65" s="43"/>
    </row>
    <row r="66" spans="1:12" ht="12.75">
      <c r="A66" s="13">
        <v>5090</v>
      </c>
      <c r="B66" s="13">
        <v>5090</v>
      </c>
      <c r="C66" s="3" t="s">
        <v>69</v>
      </c>
      <c r="D66" s="19"/>
      <c r="E66" s="19"/>
      <c r="F66" s="19"/>
      <c r="G66" s="19"/>
      <c r="H66" s="12">
        <v>0</v>
      </c>
      <c r="I66" s="12">
        <v>0</v>
      </c>
      <c r="J66" s="12">
        <v>0</v>
      </c>
      <c r="K66" s="31">
        <v>0</v>
      </c>
      <c r="L66" s="43"/>
    </row>
    <row r="67" spans="1:12" ht="12.75">
      <c r="A67" s="13">
        <v>5100</v>
      </c>
      <c r="B67" s="13">
        <v>5100</v>
      </c>
      <c r="C67" s="3" t="s">
        <v>24</v>
      </c>
      <c r="D67" s="19"/>
      <c r="E67" s="19"/>
      <c r="F67" s="19"/>
      <c r="G67" s="19"/>
      <c r="H67" s="12">
        <v>0</v>
      </c>
      <c r="I67" s="12">
        <v>0</v>
      </c>
      <c r="J67" s="12">
        <v>0</v>
      </c>
      <c r="K67" s="31">
        <v>0</v>
      </c>
      <c r="L67" s="43"/>
    </row>
    <row r="68" spans="1:13" ht="12.75">
      <c r="A68" s="13">
        <v>5180</v>
      </c>
      <c r="B68" s="13">
        <v>5180</v>
      </c>
      <c r="C68" s="3" t="s">
        <v>70</v>
      </c>
      <c r="D68" s="19">
        <v>44800</v>
      </c>
      <c r="E68" s="19">
        <v>89600</v>
      </c>
      <c r="F68" s="19">
        <v>140000</v>
      </c>
      <c r="G68" s="19">
        <v>190400</v>
      </c>
      <c r="H68" s="12">
        <v>39868.69</v>
      </c>
      <c r="I68" s="12">
        <v>66491.32</v>
      </c>
      <c r="J68" s="12">
        <v>122767.82</v>
      </c>
      <c r="K68" s="31">
        <v>156000</v>
      </c>
      <c r="L68" s="43">
        <v>121576</v>
      </c>
      <c r="M68" s="10" t="s">
        <v>147</v>
      </c>
    </row>
    <row r="69" spans="1:13" ht="12.75">
      <c r="A69" s="13">
        <v>5182</v>
      </c>
      <c r="B69" s="13">
        <v>5182</v>
      </c>
      <c r="C69" s="3" t="s">
        <v>71</v>
      </c>
      <c r="D69" s="19">
        <v>6317</v>
      </c>
      <c r="E69" s="19">
        <v>12634</v>
      </c>
      <c r="F69" s="19">
        <v>19740</v>
      </c>
      <c r="G69" s="19">
        <v>26846</v>
      </c>
      <c r="H69" s="12">
        <v>5621.48</v>
      </c>
      <c r="I69" s="12">
        <v>9375.26</v>
      </c>
      <c r="J69" s="12">
        <v>17310.24</v>
      </c>
      <c r="K69" s="31">
        <v>21996</v>
      </c>
      <c r="L69" s="43">
        <v>17142</v>
      </c>
      <c r="M69" s="10" t="s">
        <v>148</v>
      </c>
    </row>
    <row r="70" spans="1:12" ht="12.75">
      <c r="A70" s="13">
        <v>5210</v>
      </c>
      <c r="B70" s="13">
        <v>5210</v>
      </c>
      <c r="C70" s="3" t="s">
        <v>72</v>
      </c>
      <c r="D70" s="19"/>
      <c r="E70" s="19"/>
      <c r="F70" s="19"/>
      <c r="G70" s="19">
        <v>6000</v>
      </c>
      <c r="H70" s="12">
        <v>1098</v>
      </c>
      <c r="I70" s="12">
        <v>2196</v>
      </c>
      <c r="J70" s="12">
        <v>3294</v>
      </c>
      <c r="K70" s="31">
        <v>6000</v>
      </c>
      <c r="L70" s="43">
        <v>4392</v>
      </c>
    </row>
    <row r="71" spans="1:12" ht="12.75">
      <c r="A71" s="13">
        <v>5230</v>
      </c>
      <c r="B71" s="13">
        <v>5230</v>
      </c>
      <c r="C71" s="3" t="s">
        <v>25</v>
      </c>
      <c r="D71" s="19"/>
      <c r="E71" s="19"/>
      <c r="F71" s="19"/>
      <c r="G71" s="19"/>
      <c r="H71" s="12">
        <v>0</v>
      </c>
      <c r="I71" s="12">
        <v>0</v>
      </c>
      <c r="J71" s="12">
        <v>0</v>
      </c>
      <c r="K71" s="31">
        <v>0</v>
      </c>
      <c r="L71" s="43"/>
    </row>
    <row r="72" spans="1:12" ht="12.75">
      <c r="A72" s="13">
        <v>5231</v>
      </c>
      <c r="B72" s="13">
        <v>5231</v>
      </c>
      <c r="C72" s="3" t="s">
        <v>26</v>
      </c>
      <c r="D72" s="19"/>
      <c r="E72" s="19"/>
      <c r="F72" s="19"/>
      <c r="G72" s="19"/>
      <c r="H72" s="12">
        <v>0</v>
      </c>
      <c r="I72" s="12">
        <v>0</v>
      </c>
      <c r="J72" s="12">
        <v>0</v>
      </c>
      <c r="K72" s="31">
        <v>0</v>
      </c>
      <c r="L72" s="43"/>
    </row>
    <row r="73" spans="1:12" ht="12.75">
      <c r="A73" s="13">
        <v>5250</v>
      </c>
      <c r="B73" s="13">
        <v>5250</v>
      </c>
      <c r="C73" s="3" t="s">
        <v>73</v>
      </c>
      <c r="D73" s="19"/>
      <c r="E73" s="19"/>
      <c r="F73" s="19"/>
      <c r="G73" s="19">
        <v>15000</v>
      </c>
      <c r="H73" s="12">
        <v>12001.05</v>
      </c>
      <c r="I73" s="12">
        <v>12001.05</v>
      </c>
      <c r="J73" s="12">
        <v>12001.05</v>
      </c>
      <c r="K73" s="31">
        <v>0</v>
      </c>
      <c r="L73" s="43">
        <v>30080</v>
      </c>
    </row>
    <row r="74" spans="1:12" ht="12.75">
      <c r="A74" s="13">
        <v>5290</v>
      </c>
      <c r="B74" s="13">
        <v>5290</v>
      </c>
      <c r="C74" s="3" t="s">
        <v>74</v>
      </c>
      <c r="D74" s="19"/>
      <c r="E74" s="19"/>
      <c r="F74" s="19"/>
      <c r="G74" s="19">
        <v>-4000</v>
      </c>
      <c r="H74" s="12">
        <v>-1098</v>
      </c>
      <c r="I74" s="12">
        <v>-2196</v>
      </c>
      <c r="J74" s="12">
        <v>-3294</v>
      </c>
      <c r="K74" s="31">
        <v>0</v>
      </c>
      <c r="L74" s="43">
        <v>-34472</v>
      </c>
    </row>
    <row r="75" spans="1:12" ht="12.75">
      <c r="A75" s="13">
        <v>5330</v>
      </c>
      <c r="B75" s="13">
        <v>5330</v>
      </c>
      <c r="C75" s="3" t="s">
        <v>75</v>
      </c>
      <c r="D75" s="19"/>
      <c r="E75" s="19"/>
      <c r="F75" s="19"/>
      <c r="G75" s="19"/>
      <c r="H75" s="12">
        <v>0</v>
      </c>
      <c r="I75" s="12">
        <v>0</v>
      </c>
      <c r="J75" s="12">
        <v>0</v>
      </c>
      <c r="K75" s="31">
        <v>0</v>
      </c>
      <c r="L75" s="43"/>
    </row>
    <row r="76" spans="1:13" ht="12.75">
      <c r="A76" s="13">
        <v>5400</v>
      </c>
      <c r="B76" s="13">
        <v>5400</v>
      </c>
      <c r="C76" s="3" t="s">
        <v>76</v>
      </c>
      <c r="D76" s="19"/>
      <c r="E76" s="19"/>
      <c r="F76" s="19"/>
      <c r="G76" s="19">
        <v>239700</v>
      </c>
      <c r="H76" s="12">
        <v>42554.26</v>
      </c>
      <c r="I76" s="12">
        <v>45170.05</v>
      </c>
      <c r="J76" s="12">
        <v>112854.57</v>
      </c>
      <c r="K76" s="31">
        <v>183300</v>
      </c>
      <c r="L76" s="43">
        <v>152401</v>
      </c>
      <c r="M76" s="10" t="s">
        <v>148</v>
      </c>
    </row>
    <row r="77" spans="1:12" ht="12.75">
      <c r="A77" s="13">
        <v>5425</v>
      </c>
      <c r="B77" s="13">
        <v>5425</v>
      </c>
      <c r="C77" s="3" t="s">
        <v>77</v>
      </c>
      <c r="D77" s="19"/>
      <c r="E77" s="19"/>
      <c r="F77" s="19"/>
      <c r="G77" s="19">
        <v>55000</v>
      </c>
      <c r="H77" s="12">
        <v>0</v>
      </c>
      <c r="I77" s="12">
        <v>16155.09</v>
      </c>
      <c r="J77" s="12">
        <v>32208.1</v>
      </c>
      <c r="K77" s="31">
        <v>45000</v>
      </c>
      <c r="L77" s="43">
        <v>37405</v>
      </c>
    </row>
    <row r="78" spans="1:12" ht="12.75">
      <c r="A78" s="13">
        <v>5800</v>
      </c>
      <c r="B78" s="13">
        <v>5800</v>
      </c>
      <c r="C78" s="3" t="s">
        <v>27</v>
      </c>
      <c r="D78" s="19"/>
      <c r="E78" s="19"/>
      <c r="F78" s="19"/>
      <c r="G78" s="19"/>
      <c r="H78" s="12">
        <v>-84791</v>
      </c>
      <c r="I78" s="12">
        <v>-90109</v>
      </c>
      <c r="J78" s="12">
        <v>-72344</v>
      </c>
      <c r="K78" s="31">
        <v>0</v>
      </c>
      <c r="L78" s="43">
        <v>-17184</v>
      </c>
    </row>
    <row r="79" spans="1:12" ht="12.75">
      <c r="A79" s="13">
        <v>5950</v>
      </c>
      <c r="B79" s="13">
        <v>5950</v>
      </c>
      <c r="C79" s="15" t="s">
        <v>78</v>
      </c>
      <c r="D79" s="19"/>
      <c r="E79" s="19"/>
      <c r="F79" s="19"/>
      <c r="G79" s="19">
        <v>2500</v>
      </c>
      <c r="H79" s="12">
        <v>0</v>
      </c>
      <c r="I79" s="12">
        <v>0</v>
      </c>
      <c r="J79" s="12">
        <v>2400</v>
      </c>
      <c r="K79" s="31">
        <v>5000</v>
      </c>
      <c r="L79" s="43"/>
    </row>
    <row r="80" spans="1:12" ht="12.75">
      <c r="A80" s="13">
        <v>5990</v>
      </c>
      <c r="B80" s="13">
        <v>5990</v>
      </c>
      <c r="C80" s="3" t="s">
        <v>79</v>
      </c>
      <c r="D80" s="19"/>
      <c r="E80" s="19"/>
      <c r="F80" s="19"/>
      <c r="G80" s="19">
        <v>2500</v>
      </c>
      <c r="H80" s="12">
        <v>0</v>
      </c>
      <c r="I80" s="12">
        <v>3000</v>
      </c>
      <c r="J80" s="12">
        <v>3000</v>
      </c>
      <c r="K80" s="31">
        <v>25000</v>
      </c>
      <c r="L80" s="43"/>
    </row>
    <row r="81" spans="1:12" ht="12.75">
      <c r="A81" s="13">
        <v>7100</v>
      </c>
      <c r="B81" s="13">
        <v>7100</v>
      </c>
      <c r="C81" s="3" t="s">
        <v>101</v>
      </c>
      <c r="D81" s="19"/>
      <c r="E81" s="19"/>
      <c r="F81" s="19"/>
      <c r="G81" s="19"/>
      <c r="H81" s="12">
        <v>0</v>
      </c>
      <c r="I81" s="12">
        <v>0</v>
      </c>
      <c r="J81" s="12">
        <v>0</v>
      </c>
      <c r="K81" s="31">
        <v>0</v>
      </c>
      <c r="L81" s="43"/>
    </row>
    <row r="82" spans="1:12" ht="12.75">
      <c r="A82" s="11"/>
      <c r="B82" s="11"/>
      <c r="C82" s="6" t="s">
        <v>5</v>
      </c>
      <c r="D82" s="24">
        <f aca="true" t="shared" si="3" ref="D82:L82">SUM(D59:D81)</f>
        <v>451117</v>
      </c>
      <c r="E82" s="24">
        <f t="shared" si="3"/>
        <v>902234</v>
      </c>
      <c r="F82" s="24">
        <f t="shared" si="3"/>
        <v>1409740</v>
      </c>
      <c r="G82" s="24">
        <f t="shared" si="3"/>
        <v>2133946</v>
      </c>
      <c r="H82" s="7">
        <f t="shared" si="3"/>
        <v>350685.55</v>
      </c>
      <c r="I82" s="7">
        <f t="shared" si="3"/>
        <v>622954.1</v>
      </c>
      <c r="J82" s="7">
        <f t="shared" si="3"/>
        <v>1270001.9900000002</v>
      </c>
      <c r="K82" s="32">
        <f t="shared" si="3"/>
        <v>1762296</v>
      </c>
      <c r="L82" s="44">
        <f t="shared" si="3"/>
        <v>1405508</v>
      </c>
    </row>
    <row r="83" spans="1:12" ht="12.75">
      <c r="A83" s="13"/>
      <c r="B83" s="13"/>
      <c r="C83" s="3"/>
      <c r="D83" s="19"/>
      <c r="E83" s="19"/>
      <c r="F83" s="19"/>
      <c r="G83" s="19"/>
      <c r="H83" s="12"/>
      <c r="I83" s="12"/>
      <c r="J83" s="12"/>
      <c r="K83" s="31"/>
      <c r="L83" s="43"/>
    </row>
    <row r="84" spans="1:12" ht="12.75">
      <c r="A84" s="13">
        <v>4120</v>
      </c>
      <c r="B84" s="13">
        <v>4120</v>
      </c>
      <c r="C84" s="3" t="s">
        <v>182</v>
      </c>
      <c r="D84" s="19"/>
      <c r="E84" s="19"/>
      <c r="F84" s="19"/>
      <c r="G84" s="19"/>
      <c r="H84" s="12">
        <v>0</v>
      </c>
      <c r="I84" s="12">
        <v>0</v>
      </c>
      <c r="J84" s="12">
        <v>0</v>
      </c>
      <c r="K84" s="31">
        <v>10000</v>
      </c>
      <c r="L84" s="43"/>
    </row>
    <row r="85" spans="1:12" ht="12.75">
      <c r="A85" s="13">
        <v>6320</v>
      </c>
      <c r="B85" s="13">
        <v>6320</v>
      </c>
      <c r="C85" s="3" t="s">
        <v>80</v>
      </c>
      <c r="D85" s="19"/>
      <c r="E85" s="19"/>
      <c r="F85" s="19"/>
      <c r="G85" s="19">
        <v>20000</v>
      </c>
      <c r="H85" s="12">
        <v>1573.13</v>
      </c>
      <c r="I85" s="12">
        <v>-8510.3</v>
      </c>
      <c r="J85" s="12">
        <v>14016.27</v>
      </c>
      <c r="K85" s="31">
        <v>120000</v>
      </c>
      <c r="L85" s="43">
        <v>160503</v>
      </c>
    </row>
    <row r="86" spans="1:12" ht="12.75">
      <c r="A86" s="13">
        <v>6340</v>
      </c>
      <c r="B86" s="13">
        <v>6340</v>
      </c>
      <c r="C86" s="3" t="s">
        <v>81</v>
      </c>
      <c r="D86" s="19"/>
      <c r="E86" s="19"/>
      <c r="F86" s="19"/>
      <c r="G86" s="19">
        <v>160000</v>
      </c>
      <c r="H86" s="12">
        <v>58141.51</v>
      </c>
      <c r="I86" s="12">
        <v>96851.43</v>
      </c>
      <c r="J86" s="12">
        <v>113881.17</v>
      </c>
      <c r="K86" s="31">
        <v>120000</v>
      </c>
      <c r="L86" s="43">
        <v>98315</v>
      </c>
    </row>
    <row r="87" spans="1:12" ht="12.75">
      <c r="A87" s="13">
        <v>6420</v>
      </c>
      <c r="B87" s="13">
        <v>6420</v>
      </c>
      <c r="C87" s="3" t="s">
        <v>82</v>
      </c>
      <c r="D87" s="19"/>
      <c r="E87" s="19"/>
      <c r="F87" s="19"/>
      <c r="G87" s="19">
        <v>80000</v>
      </c>
      <c r="H87" s="12">
        <v>17509.25</v>
      </c>
      <c r="I87" s="12">
        <v>33642.5</v>
      </c>
      <c r="J87" s="12">
        <v>66451.6</v>
      </c>
      <c r="K87" s="31">
        <v>100000</v>
      </c>
      <c r="L87" s="43">
        <v>102326</v>
      </c>
    </row>
    <row r="88" spans="1:12" ht="12.75">
      <c r="A88" s="13">
        <v>6500</v>
      </c>
      <c r="B88" s="13">
        <v>6500</v>
      </c>
      <c r="C88" s="3" t="s">
        <v>83</v>
      </c>
      <c r="D88" s="19"/>
      <c r="E88" s="19"/>
      <c r="F88" s="19"/>
      <c r="G88" s="19">
        <v>15000</v>
      </c>
      <c r="H88" s="12">
        <v>7184</v>
      </c>
      <c r="I88" s="12">
        <v>7184</v>
      </c>
      <c r="J88" s="12">
        <v>21951.75</v>
      </c>
      <c r="K88" s="31">
        <v>10000</v>
      </c>
      <c r="L88" s="43">
        <v>14767</v>
      </c>
    </row>
    <row r="89" spans="1:12" ht="12.75">
      <c r="A89" s="13">
        <v>6600</v>
      </c>
      <c r="B89" s="13">
        <v>6600</v>
      </c>
      <c r="C89" s="3" t="s">
        <v>86</v>
      </c>
      <c r="D89" s="19"/>
      <c r="E89" s="19"/>
      <c r="F89" s="19"/>
      <c r="G89" s="19">
        <v>10000</v>
      </c>
      <c r="H89" s="12">
        <v>0</v>
      </c>
      <c r="I89" s="12">
        <v>1421.75</v>
      </c>
      <c r="J89" s="12">
        <v>1421.75</v>
      </c>
      <c r="K89" s="31">
        <v>25000</v>
      </c>
      <c r="L89" s="43">
        <v>65612</v>
      </c>
    </row>
    <row r="90" spans="1:12" ht="12.75">
      <c r="A90" s="13">
        <v>6620</v>
      </c>
      <c r="B90" s="13">
        <v>6620</v>
      </c>
      <c r="C90" s="3" t="s">
        <v>87</v>
      </c>
      <c r="D90" s="19"/>
      <c r="E90" s="19"/>
      <c r="F90" s="19"/>
      <c r="G90" s="19"/>
      <c r="H90" s="12">
        <v>0</v>
      </c>
      <c r="I90" s="12">
        <v>0</v>
      </c>
      <c r="J90" s="12">
        <v>0</v>
      </c>
      <c r="K90" s="31">
        <v>0</v>
      </c>
      <c r="L90" s="43"/>
    </row>
    <row r="91" spans="1:14" ht="12.75">
      <c r="A91" s="13">
        <v>6625</v>
      </c>
      <c r="B91" s="13">
        <v>6625</v>
      </c>
      <c r="C91" s="3" t="s">
        <v>88</v>
      </c>
      <c r="D91" s="19"/>
      <c r="E91" s="19"/>
      <c r="F91" s="19"/>
      <c r="G91" s="19">
        <v>100000</v>
      </c>
      <c r="H91" s="12">
        <v>35550.48</v>
      </c>
      <c r="I91" s="12">
        <v>75476.76</v>
      </c>
      <c r="J91" s="12">
        <v>115300.92</v>
      </c>
      <c r="K91" s="31">
        <v>175000</v>
      </c>
      <c r="L91" s="43">
        <v>187886</v>
      </c>
      <c r="N91" s="55" t="s">
        <v>183</v>
      </c>
    </row>
    <row r="92" spans="1:12" ht="12.75">
      <c r="A92" s="13">
        <v>6630</v>
      </c>
      <c r="B92" s="13">
        <v>6630</v>
      </c>
      <c r="C92" s="3" t="s">
        <v>89</v>
      </c>
      <c r="D92" s="19"/>
      <c r="E92" s="19"/>
      <c r="F92" s="19"/>
      <c r="G92" s="19">
        <v>5000</v>
      </c>
      <c r="H92" s="12">
        <v>344.95</v>
      </c>
      <c r="I92" s="12">
        <v>344.95</v>
      </c>
      <c r="J92" s="12">
        <v>344.95</v>
      </c>
      <c r="K92" s="31">
        <v>10000</v>
      </c>
      <c r="L92" s="43">
        <v>6089</v>
      </c>
    </row>
    <row r="93" spans="1:12" ht="12.75">
      <c r="A93" s="13">
        <v>6700</v>
      </c>
      <c r="B93" s="13">
        <v>6700</v>
      </c>
      <c r="C93" s="3" t="s">
        <v>90</v>
      </c>
      <c r="D93" s="19"/>
      <c r="E93" s="19"/>
      <c r="F93" s="19"/>
      <c r="G93" s="19">
        <v>40000</v>
      </c>
      <c r="H93" s="12">
        <v>24775</v>
      </c>
      <c r="I93" s="12">
        <v>24775</v>
      </c>
      <c r="J93" s="12">
        <v>24775</v>
      </c>
      <c r="K93" s="31">
        <v>60000</v>
      </c>
      <c r="L93" s="43">
        <v>99500</v>
      </c>
    </row>
    <row r="94" spans="1:12" ht="12.75">
      <c r="A94" s="13">
        <v>6710</v>
      </c>
      <c r="B94" s="13">
        <v>6710</v>
      </c>
      <c r="C94" s="3" t="s">
        <v>91</v>
      </c>
      <c r="D94" s="19"/>
      <c r="E94" s="19"/>
      <c r="F94" s="19"/>
      <c r="G94" s="19">
        <v>320000</v>
      </c>
      <c r="H94" s="12">
        <v>85622.12</v>
      </c>
      <c r="I94" s="12">
        <v>167136.51</v>
      </c>
      <c r="J94" s="12">
        <v>254000.83</v>
      </c>
      <c r="K94" s="31">
        <v>310000</v>
      </c>
      <c r="L94" s="43">
        <v>335122</v>
      </c>
    </row>
    <row r="95" spans="1:13" ht="12.75">
      <c r="A95" s="13">
        <v>6790</v>
      </c>
      <c r="B95" s="13">
        <v>6790</v>
      </c>
      <c r="C95" s="3" t="s">
        <v>92</v>
      </c>
      <c r="D95" s="19"/>
      <c r="E95" s="19"/>
      <c r="F95" s="19"/>
      <c r="G95" s="19"/>
      <c r="H95" s="12">
        <v>0</v>
      </c>
      <c r="I95" s="12">
        <v>0</v>
      </c>
      <c r="J95" s="12">
        <v>0</v>
      </c>
      <c r="K95" s="31">
        <v>0</v>
      </c>
      <c r="L95" s="43"/>
      <c r="M95" s="10" t="s">
        <v>138</v>
      </c>
    </row>
    <row r="96" spans="1:12" ht="12.75">
      <c r="A96" s="13">
        <v>6800</v>
      </c>
      <c r="B96" s="13">
        <v>6800</v>
      </c>
      <c r="C96" s="3" t="s">
        <v>93</v>
      </c>
      <c r="D96" s="19"/>
      <c r="E96" s="19"/>
      <c r="F96" s="19"/>
      <c r="G96" s="19">
        <v>10000</v>
      </c>
      <c r="H96" s="12">
        <v>4152.5</v>
      </c>
      <c r="I96" s="12">
        <v>15733</v>
      </c>
      <c r="J96" s="12">
        <v>17630.5</v>
      </c>
      <c r="K96" s="31">
        <v>20000</v>
      </c>
      <c r="L96" s="43">
        <v>19452</v>
      </c>
    </row>
    <row r="97" spans="1:12" ht="12.75">
      <c r="A97" s="13">
        <v>6815</v>
      </c>
      <c r="B97" s="13">
        <v>6815</v>
      </c>
      <c r="C97" s="3" t="s">
        <v>94</v>
      </c>
      <c r="D97" s="19"/>
      <c r="E97" s="19"/>
      <c r="F97" s="19"/>
      <c r="G97" s="19">
        <v>3500</v>
      </c>
      <c r="H97" s="12">
        <v>98.79</v>
      </c>
      <c r="I97" s="12">
        <v>1096.24</v>
      </c>
      <c r="J97" s="12">
        <v>1573.1</v>
      </c>
      <c r="K97" s="31">
        <v>0</v>
      </c>
      <c r="L97" s="43">
        <v>3575</v>
      </c>
    </row>
    <row r="98" spans="1:12" ht="12.75">
      <c r="A98" s="13">
        <v>6820</v>
      </c>
      <c r="B98" s="13">
        <v>6820</v>
      </c>
      <c r="C98" s="3" t="s">
        <v>95</v>
      </c>
      <c r="D98" s="19"/>
      <c r="E98" s="19"/>
      <c r="F98" s="19"/>
      <c r="G98" s="19">
        <v>1000</v>
      </c>
      <c r="H98" s="12">
        <v>725</v>
      </c>
      <c r="I98" s="12">
        <v>725</v>
      </c>
      <c r="J98" s="12">
        <v>725</v>
      </c>
      <c r="K98" s="31">
        <v>2000</v>
      </c>
      <c r="L98" s="43"/>
    </row>
    <row r="99" spans="1:12" ht="12.75">
      <c r="A99" s="13">
        <v>6860</v>
      </c>
      <c r="B99" s="13">
        <v>6860</v>
      </c>
      <c r="C99" s="3" t="s">
        <v>96</v>
      </c>
      <c r="D99" s="19"/>
      <c r="E99" s="19"/>
      <c r="F99" s="19"/>
      <c r="G99" s="19">
        <v>2000</v>
      </c>
      <c r="H99" s="12">
        <v>1420</v>
      </c>
      <c r="I99" s="12">
        <v>193.3</v>
      </c>
      <c r="J99" s="12">
        <v>193.3</v>
      </c>
      <c r="K99" s="31">
        <v>4000</v>
      </c>
      <c r="L99" s="43">
        <v>4548</v>
      </c>
    </row>
    <row r="100" spans="1:12" ht="12.75">
      <c r="A100" s="13">
        <v>6900</v>
      </c>
      <c r="B100" s="13">
        <v>6900</v>
      </c>
      <c r="C100" s="3" t="s">
        <v>97</v>
      </c>
      <c r="D100" s="19"/>
      <c r="E100" s="19"/>
      <c r="F100" s="19"/>
      <c r="G100" s="19"/>
      <c r="H100" s="12">
        <v>0</v>
      </c>
      <c r="I100" s="12">
        <v>0</v>
      </c>
      <c r="J100" s="12">
        <v>0</v>
      </c>
      <c r="K100" s="31">
        <v>0</v>
      </c>
      <c r="L100" s="43">
        <v>500</v>
      </c>
    </row>
    <row r="101" spans="1:12" ht="12.75">
      <c r="A101" s="13">
        <v>6920</v>
      </c>
      <c r="B101" s="13">
        <v>6920</v>
      </c>
      <c r="C101" s="3" t="s">
        <v>98</v>
      </c>
      <c r="D101" s="19"/>
      <c r="E101" s="19"/>
      <c r="F101" s="19"/>
      <c r="G101" s="19">
        <v>10000</v>
      </c>
      <c r="H101" s="12">
        <v>2329.36</v>
      </c>
      <c r="I101" s="12">
        <v>5507.53</v>
      </c>
      <c r="J101" s="12">
        <v>9467.14</v>
      </c>
      <c r="K101" s="31">
        <v>12000</v>
      </c>
      <c r="L101" s="43">
        <v>14043</v>
      </c>
    </row>
    <row r="102" spans="1:12" ht="12.75">
      <c r="A102" s="13">
        <v>6930</v>
      </c>
      <c r="B102" s="13">
        <v>6930</v>
      </c>
      <c r="C102" s="3" t="s">
        <v>99</v>
      </c>
      <c r="D102" s="19"/>
      <c r="E102" s="19"/>
      <c r="F102" s="19"/>
      <c r="G102" s="19">
        <v>30000</v>
      </c>
      <c r="H102" s="12">
        <v>5475</v>
      </c>
      <c r="I102" s="12">
        <v>13687.5</v>
      </c>
      <c r="J102" s="12">
        <v>21900</v>
      </c>
      <c r="K102" s="31">
        <v>33000</v>
      </c>
      <c r="L102" s="43">
        <v>-7778</v>
      </c>
    </row>
    <row r="103" spans="1:12" ht="12.75">
      <c r="A103" s="13">
        <v>6940</v>
      </c>
      <c r="B103" s="13">
        <v>6940</v>
      </c>
      <c r="C103" s="3" t="s">
        <v>100</v>
      </c>
      <c r="D103" s="19"/>
      <c r="E103" s="19"/>
      <c r="F103" s="19"/>
      <c r="G103" s="19">
        <v>2500</v>
      </c>
      <c r="H103" s="12">
        <v>1359</v>
      </c>
      <c r="I103" s="12">
        <v>2048</v>
      </c>
      <c r="J103" s="12">
        <v>2344.8</v>
      </c>
      <c r="K103" s="31">
        <v>2000</v>
      </c>
      <c r="L103" s="43">
        <v>1865</v>
      </c>
    </row>
    <row r="104" spans="1:12" ht="12.75">
      <c r="A104" s="13">
        <v>7140</v>
      </c>
      <c r="B104" s="13">
        <v>7140</v>
      </c>
      <c r="C104" s="3" t="s">
        <v>102</v>
      </c>
      <c r="D104" s="19"/>
      <c r="E104" s="19"/>
      <c r="F104" s="19"/>
      <c r="G104" s="19"/>
      <c r="H104" s="12">
        <v>20</v>
      </c>
      <c r="I104" s="12">
        <v>20</v>
      </c>
      <c r="J104" s="12">
        <v>20</v>
      </c>
      <c r="K104" s="31">
        <v>0</v>
      </c>
      <c r="L104" s="43"/>
    </row>
    <row r="105" spans="1:12" ht="12.75">
      <c r="A105" s="13">
        <v>7320</v>
      </c>
      <c r="B105" s="13">
        <v>7320</v>
      </c>
      <c r="C105" s="3" t="s">
        <v>103</v>
      </c>
      <c r="D105" s="19"/>
      <c r="E105" s="19"/>
      <c r="F105" s="19"/>
      <c r="G105" s="19"/>
      <c r="H105" s="12">
        <v>0</v>
      </c>
      <c r="I105" s="12">
        <v>0</v>
      </c>
      <c r="J105" s="12">
        <v>0</v>
      </c>
      <c r="K105" s="31">
        <v>0</v>
      </c>
      <c r="L105" s="43"/>
    </row>
    <row r="106" spans="1:12" ht="12.75">
      <c r="A106" s="13">
        <v>7400</v>
      </c>
      <c r="B106" s="13">
        <v>7400</v>
      </c>
      <c r="C106" s="3" t="s">
        <v>104</v>
      </c>
      <c r="D106" s="19"/>
      <c r="E106" s="19"/>
      <c r="F106" s="19"/>
      <c r="G106" s="19"/>
      <c r="H106" s="12">
        <v>0</v>
      </c>
      <c r="I106" s="12">
        <v>0</v>
      </c>
      <c r="J106" s="12">
        <v>0</v>
      </c>
      <c r="K106" s="31">
        <v>0</v>
      </c>
      <c r="L106" s="43"/>
    </row>
    <row r="107" spans="1:12" ht="12.75">
      <c r="A107" s="13">
        <v>7430</v>
      </c>
      <c r="B107" s="13">
        <v>7430</v>
      </c>
      <c r="C107" s="3" t="s">
        <v>105</v>
      </c>
      <c r="D107" s="19"/>
      <c r="E107" s="19"/>
      <c r="F107" s="19"/>
      <c r="G107" s="19"/>
      <c r="H107" s="12">
        <v>0</v>
      </c>
      <c r="I107" s="12">
        <v>0</v>
      </c>
      <c r="J107" s="12">
        <v>0</v>
      </c>
      <c r="K107" s="31">
        <v>0</v>
      </c>
      <c r="L107" s="43"/>
    </row>
    <row r="108" spans="1:13" ht="12.75">
      <c r="A108" s="13">
        <v>7500</v>
      </c>
      <c r="B108" s="13">
        <v>7500</v>
      </c>
      <c r="C108" s="3" t="s">
        <v>106</v>
      </c>
      <c r="D108" s="19"/>
      <c r="E108" s="19"/>
      <c r="F108" s="19"/>
      <c r="G108" s="19">
        <v>65000</v>
      </c>
      <c r="H108" s="12">
        <v>18493.25</v>
      </c>
      <c r="I108" s="12">
        <v>31200.5</v>
      </c>
      <c r="J108" s="12">
        <v>64043.25</v>
      </c>
      <c r="K108" s="31">
        <v>65000</v>
      </c>
      <c r="L108" s="43">
        <v>52253</v>
      </c>
      <c r="M108" s="10" t="s">
        <v>149</v>
      </c>
    </row>
    <row r="109" spans="1:12" ht="12.75">
      <c r="A109" s="13">
        <v>7601</v>
      </c>
      <c r="B109" s="13">
        <v>7601</v>
      </c>
      <c r="C109" s="3" t="s">
        <v>107</v>
      </c>
      <c r="D109" s="19"/>
      <c r="E109" s="19"/>
      <c r="F109" s="19"/>
      <c r="G109" s="19"/>
      <c r="H109" s="12">
        <v>0</v>
      </c>
      <c r="I109" s="12">
        <v>0</v>
      </c>
      <c r="J109" s="12">
        <v>0</v>
      </c>
      <c r="K109" s="31">
        <v>0</v>
      </c>
      <c r="L109" s="43">
        <v>156073</v>
      </c>
    </row>
    <row r="110" spans="1:12" ht="12.75">
      <c r="A110" s="13">
        <v>7740</v>
      </c>
      <c r="B110" s="13">
        <v>7740</v>
      </c>
      <c r="C110" s="3" t="s">
        <v>108</v>
      </c>
      <c r="D110" s="19"/>
      <c r="E110" s="19"/>
      <c r="F110" s="19"/>
      <c r="G110" s="19"/>
      <c r="H110" s="12">
        <v>-0.4</v>
      </c>
      <c r="I110" s="12">
        <v>-0.4</v>
      </c>
      <c r="J110" s="12">
        <v>-0.39</v>
      </c>
      <c r="K110" s="31">
        <v>0</v>
      </c>
      <c r="L110" s="43">
        <v>-2</v>
      </c>
    </row>
    <row r="111" spans="1:12" ht="12.75">
      <c r="A111" s="13">
        <v>7770</v>
      </c>
      <c r="B111" s="13">
        <v>7770</v>
      </c>
      <c r="C111" s="3" t="s">
        <v>109</v>
      </c>
      <c r="D111" s="19"/>
      <c r="E111" s="19"/>
      <c r="F111" s="19"/>
      <c r="G111" s="19">
        <v>20000</v>
      </c>
      <c r="H111" s="12">
        <v>6295.93</v>
      </c>
      <c r="I111" s="12">
        <v>12595.57</v>
      </c>
      <c r="J111" s="12">
        <v>17210.65</v>
      </c>
      <c r="K111" s="31">
        <v>22000</v>
      </c>
      <c r="L111" s="43">
        <v>23128</v>
      </c>
    </row>
    <row r="112" spans="1:12" ht="12.75">
      <c r="A112" s="13">
        <v>7780</v>
      </c>
      <c r="B112" s="13">
        <v>7780</v>
      </c>
      <c r="C112" s="3" t="s">
        <v>110</v>
      </c>
      <c r="D112" s="19"/>
      <c r="E112" s="19"/>
      <c r="F112" s="19"/>
      <c r="G112" s="19"/>
      <c r="H112" s="12">
        <v>1322.88</v>
      </c>
      <c r="I112" s="12">
        <v>1403.77</v>
      </c>
      <c r="J112" s="12">
        <v>3208.82</v>
      </c>
      <c r="K112" s="31">
        <v>0</v>
      </c>
      <c r="L112" s="43">
        <v>583</v>
      </c>
    </row>
    <row r="113" spans="1:12" ht="12.75">
      <c r="A113" s="13">
        <v>7790</v>
      </c>
      <c r="B113" s="13">
        <v>7790</v>
      </c>
      <c r="C113" s="3" t="s">
        <v>111</v>
      </c>
      <c r="D113" s="19"/>
      <c r="E113" s="19"/>
      <c r="F113" s="19"/>
      <c r="G113" s="19">
        <v>20000</v>
      </c>
      <c r="H113" s="12">
        <v>2683.7</v>
      </c>
      <c r="I113" s="12">
        <v>7252.7</v>
      </c>
      <c r="J113" s="12">
        <v>13623.7</v>
      </c>
      <c r="K113" s="31">
        <v>20000</v>
      </c>
      <c r="L113" s="43">
        <v>14191</v>
      </c>
    </row>
    <row r="114" spans="1:12" ht="12.75">
      <c r="A114" s="13">
        <v>7791</v>
      </c>
      <c r="B114" s="13">
        <v>7791</v>
      </c>
      <c r="C114" s="3" t="s">
        <v>121</v>
      </c>
      <c r="D114" s="19"/>
      <c r="E114" s="19"/>
      <c r="F114" s="19"/>
      <c r="G114" s="19"/>
      <c r="H114" s="12">
        <v>0</v>
      </c>
      <c r="I114" s="12">
        <v>0</v>
      </c>
      <c r="J114" s="12">
        <v>0</v>
      </c>
      <c r="K114" s="31">
        <v>0</v>
      </c>
      <c r="L114" s="43"/>
    </row>
    <row r="115" spans="1:12" ht="12.75">
      <c r="A115" s="13">
        <v>7795</v>
      </c>
      <c r="B115" s="13">
        <v>7795</v>
      </c>
      <c r="C115" s="3" t="s">
        <v>123</v>
      </c>
      <c r="D115" s="19"/>
      <c r="E115" s="19"/>
      <c r="F115" s="19"/>
      <c r="G115" s="19">
        <v>30000</v>
      </c>
      <c r="H115" s="12">
        <v>460.1</v>
      </c>
      <c r="I115" s="12">
        <v>18828.64</v>
      </c>
      <c r="J115" s="12">
        <v>22849.91</v>
      </c>
      <c r="K115" s="31">
        <v>35000</v>
      </c>
      <c r="L115" s="43">
        <v>32059</v>
      </c>
    </row>
    <row r="116" spans="1:12" ht="12.75">
      <c r="A116" s="13">
        <v>7796</v>
      </c>
      <c r="B116" s="13">
        <v>7796</v>
      </c>
      <c r="C116" s="3" t="s">
        <v>124</v>
      </c>
      <c r="D116" s="19"/>
      <c r="E116" s="19"/>
      <c r="F116" s="19"/>
      <c r="G116" s="19"/>
      <c r="H116" s="12">
        <v>0</v>
      </c>
      <c r="I116" s="12">
        <v>0</v>
      </c>
      <c r="J116" s="12">
        <v>0</v>
      </c>
      <c r="K116" s="31">
        <v>0</v>
      </c>
      <c r="L116" s="43"/>
    </row>
    <row r="117" spans="1:12" ht="12.75">
      <c r="A117" s="13">
        <v>7797</v>
      </c>
      <c r="B117" s="13">
        <v>7797</v>
      </c>
      <c r="C117" s="3" t="s">
        <v>125</v>
      </c>
      <c r="D117" s="19"/>
      <c r="E117" s="19"/>
      <c r="F117" s="19"/>
      <c r="G117" s="19">
        <v>5000</v>
      </c>
      <c r="H117" s="12">
        <v>230.92</v>
      </c>
      <c r="I117" s="12">
        <v>1234.89</v>
      </c>
      <c r="J117" s="12">
        <v>4509.61</v>
      </c>
      <c r="K117" s="31">
        <v>5000</v>
      </c>
      <c r="L117" s="43">
        <v>2550</v>
      </c>
    </row>
    <row r="118" spans="1:12" ht="12.75">
      <c r="A118" s="13">
        <v>7798</v>
      </c>
      <c r="B118" s="13">
        <v>7798</v>
      </c>
      <c r="C118" s="3" t="s">
        <v>129</v>
      </c>
      <c r="D118" s="19"/>
      <c r="E118" s="19"/>
      <c r="F118" s="19"/>
      <c r="G118" s="19">
        <v>2000</v>
      </c>
      <c r="H118" s="12">
        <v>0</v>
      </c>
      <c r="I118" s="12">
        <v>0</v>
      </c>
      <c r="J118" s="12">
        <v>707.01</v>
      </c>
      <c r="K118" s="31">
        <v>0</v>
      </c>
      <c r="L118" s="43"/>
    </row>
    <row r="119" spans="1:12" ht="12.75">
      <c r="A119" s="13">
        <v>7830</v>
      </c>
      <c r="B119" s="13">
        <v>7830</v>
      </c>
      <c r="C119" s="3" t="s">
        <v>112</v>
      </c>
      <c r="D119" s="19"/>
      <c r="E119" s="19"/>
      <c r="F119" s="19"/>
      <c r="G119" s="19"/>
      <c r="H119" s="12">
        <v>0</v>
      </c>
      <c r="I119" s="12">
        <v>0</v>
      </c>
      <c r="J119" s="12">
        <v>0</v>
      </c>
      <c r="K119" s="31">
        <v>0</v>
      </c>
      <c r="L119" s="43"/>
    </row>
    <row r="120" spans="1:12" ht="12.75">
      <c r="A120" s="13">
        <v>7990</v>
      </c>
      <c r="B120" s="13">
        <v>7990</v>
      </c>
      <c r="C120" s="3" t="s">
        <v>113</v>
      </c>
      <c r="D120" s="19"/>
      <c r="E120" s="19"/>
      <c r="F120" s="19"/>
      <c r="G120" s="19"/>
      <c r="H120" s="12">
        <v>0</v>
      </c>
      <c r="I120" s="12">
        <v>0</v>
      </c>
      <c r="J120" s="12">
        <v>0</v>
      </c>
      <c r="K120" s="31">
        <v>0</v>
      </c>
      <c r="L120" s="43"/>
    </row>
    <row r="121" spans="1:12" ht="12.75">
      <c r="A121" s="13"/>
      <c r="B121" s="13"/>
      <c r="C121" s="3"/>
      <c r="D121" s="19"/>
      <c r="E121" s="19"/>
      <c r="F121" s="19"/>
      <c r="G121" s="19"/>
      <c r="H121" s="12"/>
      <c r="I121" s="12"/>
      <c r="J121" s="12"/>
      <c r="K121" s="31"/>
      <c r="L121" s="43"/>
    </row>
    <row r="122" spans="1:12" ht="12.75">
      <c r="A122" s="11"/>
      <c r="B122" s="11"/>
      <c r="C122" s="6" t="s">
        <v>6</v>
      </c>
      <c r="D122" s="24">
        <f>SUM(D84:D120)</f>
        <v>0</v>
      </c>
      <c r="E122" s="24">
        <f>SUM(E84:E120)</f>
        <v>0</v>
      </c>
      <c r="F122" s="24">
        <f>SUM(F84:F120)</f>
        <v>0</v>
      </c>
      <c r="G122" s="24">
        <f>SUM(G84:G120)</f>
        <v>951000</v>
      </c>
      <c r="H122" s="7">
        <f>SUM(H84:H121)</f>
        <v>275766.4699999999</v>
      </c>
      <c r="I122" s="7">
        <f>SUM(I84:I121)</f>
        <v>509848.84</v>
      </c>
      <c r="J122" s="7">
        <f>SUM(J84:J121)</f>
        <v>792150.64</v>
      </c>
      <c r="K122" s="32">
        <f>SUM(K84:K121)</f>
        <v>1160000</v>
      </c>
      <c r="L122" s="44">
        <f>SUM(L84:L121)</f>
        <v>1387160</v>
      </c>
    </row>
    <row r="123" spans="1:12" ht="12.75">
      <c r="A123" s="11"/>
      <c r="B123" s="11"/>
      <c r="C123" s="6"/>
      <c r="D123" s="20"/>
      <c r="E123" s="20"/>
      <c r="F123" s="20"/>
      <c r="G123" s="20"/>
      <c r="H123" s="12"/>
      <c r="I123" s="7"/>
      <c r="J123" s="7"/>
      <c r="K123" s="32"/>
      <c r="L123" s="43"/>
    </row>
    <row r="124" spans="1:12" ht="12.75">
      <c r="A124" s="13">
        <v>6000</v>
      </c>
      <c r="B124" s="13">
        <v>6000</v>
      </c>
      <c r="C124" s="3" t="s">
        <v>114</v>
      </c>
      <c r="D124" s="19"/>
      <c r="E124" s="19"/>
      <c r="F124" s="19"/>
      <c r="G124" s="19">
        <v>150000</v>
      </c>
      <c r="H124" s="12">
        <v>16362.51</v>
      </c>
      <c r="I124" s="12">
        <v>32725.02</v>
      </c>
      <c r="J124" s="12">
        <v>49087.53</v>
      </c>
      <c r="K124" s="31">
        <v>100000</v>
      </c>
      <c r="L124" s="43">
        <v>83413</v>
      </c>
    </row>
    <row r="125" spans="1:12" ht="12.75">
      <c r="A125" s="13">
        <v>6010</v>
      </c>
      <c r="B125" s="13">
        <v>6010</v>
      </c>
      <c r="C125" s="3" t="s">
        <v>115</v>
      </c>
      <c r="D125" s="19"/>
      <c r="E125" s="19"/>
      <c r="F125" s="19"/>
      <c r="G125" s="19">
        <v>35000</v>
      </c>
      <c r="H125" s="12">
        <v>0</v>
      </c>
      <c r="I125" s="12">
        <v>0</v>
      </c>
      <c r="J125" s="12">
        <v>0</v>
      </c>
      <c r="K125" s="31">
        <v>0</v>
      </c>
      <c r="L125" s="43"/>
    </row>
    <row r="126" spans="1:12" ht="12.75">
      <c r="A126" s="11"/>
      <c r="B126" s="11"/>
      <c r="C126" s="6" t="s">
        <v>10</v>
      </c>
      <c r="D126" s="24">
        <f aca="true" t="shared" si="4" ref="D126:L126">SUM(D124:D125)</f>
        <v>0</v>
      </c>
      <c r="E126" s="24">
        <f t="shared" si="4"/>
        <v>0</v>
      </c>
      <c r="F126" s="24">
        <f t="shared" si="4"/>
        <v>0</v>
      </c>
      <c r="G126" s="24">
        <f t="shared" si="4"/>
        <v>185000</v>
      </c>
      <c r="H126" s="7">
        <f t="shared" si="4"/>
        <v>16362.51</v>
      </c>
      <c r="I126" s="7">
        <f t="shared" si="4"/>
        <v>32725.02</v>
      </c>
      <c r="J126" s="7">
        <f t="shared" si="4"/>
        <v>49087.53</v>
      </c>
      <c r="K126" s="32">
        <f t="shared" si="4"/>
        <v>100000</v>
      </c>
      <c r="L126" s="44">
        <f t="shared" si="4"/>
        <v>83413</v>
      </c>
    </row>
    <row r="127" spans="1:12" ht="12.75">
      <c r="A127" s="13"/>
      <c r="B127" s="13"/>
      <c r="C127" s="3"/>
      <c r="D127" s="19"/>
      <c r="E127" s="19"/>
      <c r="F127" s="19"/>
      <c r="G127" s="19"/>
      <c r="H127" s="12"/>
      <c r="I127" s="12"/>
      <c r="J127" s="12"/>
      <c r="K127" s="31"/>
      <c r="L127" s="43"/>
    </row>
    <row r="128" spans="1:12" ht="13.5" customHeight="1">
      <c r="A128" s="11"/>
      <c r="B128" s="11"/>
      <c r="C128" s="6" t="s">
        <v>2</v>
      </c>
      <c r="D128" s="24">
        <f>D39-D126-D122-D82-D57</f>
        <v>-418117</v>
      </c>
      <c r="E128" s="24">
        <f>E39-E126-E122-E82-E57</f>
        <v>-836234</v>
      </c>
      <c r="F128" s="24">
        <f>F39-F126-F122-F82-F57</f>
        <v>-1310740</v>
      </c>
      <c r="G128" s="24">
        <f>G39-G126-G122-G82-G57</f>
        <v>2054</v>
      </c>
      <c r="H128" s="7">
        <f>H39-H57-H82-H122-H126</f>
        <v>-428405.8299999999</v>
      </c>
      <c r="I128" s="7">
        <f>I39-I57-I82-I122-I126</f>
        <v>976832.0699999996</v>
      </c>
      <c r="J128" s="7">
        <f>J39-J57-J82-J122-J126</f>
        <v>343561.7199999996</v>
      </c>
      <c r="K128" s="32">
        <f>K39-K57-K82-K122-K126</f>
        <v>-296</v>
      </c>
      <c r="L128" s="44">
        <f>L39-L57-L82-L122-L126</f>
        <v>-6898</v>
      </c>
    </row>
    <row r="129" spans="1:12" ht="13.5" customHeight="1">
      <c r="A129" s="13"/>
      <c r="B129" s="13"/>
      <c r="C129" s="3"/>
      <c r="D129" s="19"/>
      <c r="E129" s="19"/>
      <c r="F129" s="19"/>
      <c r="G129" s="19"/>
      <c r="H129" s="12"/>
      <c r="I129" s="12"/>
      <c r="J129" s="12"/>
      <c r="K129" s="31"/>
      <c r="L129" s="43"/>
    </row>
    <row r="130" spans="1:12" ht="13.5" customHeight="1">
      <c r="A130" s="13">
        <v>8050</v>
      </c>
      <c r="B130" s="13">
        <v>8050</v>
      </c>
      <c r="C130" s="3" t="s">
        <v>7</v>
      </c>
      <c r="D130" s="19"/>
      <c r="E130" s="19"/>
      <c r="F130" s="19"/>
      <c r="G130" s="19"/>
      <c r="H130" s="12">
        <v>0</v>
      </c>
      <c r="I130" s="12">
        <v>-69</v>
      </c>
      <c r="J130" s="12">
        <v>-69</v>
      </c>
      <c r="K130" s="31">
        <v>-2800</v>
      </c>
      <c r="L130" s="43">
        <v>-6531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19"/>
      <c r="E131" s="19"/>
      <c r="F131" s="19"/>
      <c r="G131" s="19"/>
      <c r="H131" s="12">
        <v>0</v>
      </c>
      <c r="I131" s="12">
        <v>-375</v>
      </c>
      <c r="J131" s="12">
        <v>-375</v>
      </c>
      <c r="K131" s="31">
        <v>0</v>
      </c>
      <c r="L131" s="43">
        <v>-367</v>
      </c>
    </row>
    <row r="132" spans="1:12" ht="13.5" customHeight="1">
      <c r="A132" s="13">
        <v>8150</v>
      </c>
      <c r="B132" s="13">
        <v>8150</v>
      </c>
      <c r="C132" s="3" t="s">
        <v>116</v>
      </c>
      <c r="D132" s="19"/>
      <c r="E132" s="19"/>
      <c r="F132" s="19"/>
      <c r="G132" s="19"/>
      <c r="H132" s="12">
        <v>0</v>
      </c>
      <c r="I132" s="12">
        <v>0</v>
      </c>
      <c r="J132" s="12">
        <v>0</v>
      </c>
      <c r="K132" s="31">
        <v>0</v>
      </c>
      <c r="L132" s="43"/>
    </row>
    <row r="133" spans="1:12" ht="13.5" customHeight="1">
      <c r="A133" s="11"/>
      <c r="B133" s="11"/>
      <c r="C133" s="6" t="s">
        <v>17</v>
      </c>
      <c r="D133" s="24">
        <f aca="true" t="shared" si="5" ref="D133:L133">SUM(D130:D132)</f>
        <v>0</v>
      </c>
      <c r="E133" s="24">
        <f t="shared" si="5"/>
        <v>0</v>
      </c>
      <c r="F133" s="24">
        <f t="shared" si="5"/>
        <v>0</v>
      </c>
      <c r="G133" s="24">
        <f t="shared" si="5"/>
        <v>0</v>
      </c>
      <c r="H133" s="7">
        <f t="shared" si="5"/>
        <v>0</v>
      </c>
      <c r="I133" s="7">
        <f t="shared" si="5"/>
        <v>-444</v>
      </c>
      <c r="J133" s="7">
        <f t="shared" si="5"/>
        <v>-444</v>
      </c>
      <c r="K133" s="32">
        <f t="shared" si="5"/>
        <v>-2800</v>
      </c>
      <c r="L133" s="44">
        <f t="shared" si="5"/>
        <v>-6898</v>
      </c>
    </row>
    <row r="134" spans="1:12" ht="12.75">
      <c r="A134" s="13"/>
      <c r="B134" s="13"/>
      <c r="C134" s="3"/>
      <c r="D134" s="19"/>
      <c r="E134" s="19"/>
      <c r="F134" s="19"/>
      <c r="G134" s="19"/>
      <c r="H134" s="12"/>
      <c r="I134" s="12"/>
      <c r="J134" s="12"/>
      <c r="K134" s="31"/>
      <c r="L134" s="43"/>
    </row>
    <row r="135" spans="1:12" ht="12.75">
      <c r="A135" s="11"/>
      <c r="B135" s="11"/>
      <c r="C135" s="8" t="s">
        <v>8</v>
      </c>
      <c r="D135" s="26">
        <f aca="true" t="shared" si="6" ref="D135:L135">D128-D133</f>
        <v>-418117</v>
      </c>
      <c r="E135" s="26">
        <f t="shared" si="6"/>
        <v>-836234</v>
      </c>
      <c r="F135" s="26">
        <f t="shared" si="6"/>
        <v>-1310740</v>
      </c>
      <c r="G135" s="26">
        <f t="shared" si="6"/>
        <v>2054</v>
      </c>
      <c r="H135" s="9">
        <f t="shared" si="6"/>
        <v>-428405.8299999999</v>
      </c>
      <c r="I135" s="9">
        <f t="shared" si="6"/>
        <v>977276.0699999996</v>
      </c>
      <c r="J135" s="9">
        <f t="shared" si="6"/>
        <v>344005.7199999996</v>
      </c>
      <c r="K135" s="33">
        <f t="shared" si="6"/>
        <v>2504</v>
      </c>
      <c r="L135" s="45">
        <f t="shared" si="6"/>
        <v>0</v>
      </c>
    </row>
    <row r="136" spans="9:11" ht="15.75" customHeight="1">
      <c r="I136" s="14"/>
      <c r="J136" s="14"/>
      <c r="K136" s="14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37"/>
  <sheetViews>
    <sheetView zoomScalePageLayoutView="0" workbookViewId="0" topLeftCell="A1">
      <selection activeCell="G92" sqref="G92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2" customWidth="1"/>
    <col min="8" max="11" width="10.421875" style="2" customWidth="1"/>
    <col min="12" max="12" width="13.57421875" style="0" bestFit="1" customWidth="1"/>
    <col min="13" max="13" width="17.421875" style="0" bestFit="1" customWidth="1"/>
    <col min="14" max="14" width="20.28125" style="0" bestFit="1" customWidth="1"/>
  </cols>
  <sheetData>
    <row r="1" spans="1:11" ht="15">
      <c r="A1" s="2">
        <v>113</v>
      </c>
      <c r="C1" s="1" t="s">
        <v>12</v>
      </c>
      <c r="D1" s="1" t="s">
        <v>130</v>
      </c>
      <c r="E1" s="1"/>
      <c r="F1" s="1"/>
      <c r="G1" s="1"/>
      <c r="J1" s="4"/>
      <c r="K1"/>
    </row>
    <row r="2" spans="3:11" ht="15">
      <c r="C2" s="1"/>
      <c r="D2" s="1"/>
      <c r="E2" s="1"/>
      <c r="F2" s="1"/>
      <c r="G2" s="1"/>
      <c r="H2" s="1"/>
      <c r="K2" s="1"/>
    </row>
    <row r="3" spans="3:11" ht="15">
      <c r="C3" s="1" t="s">
        <v>18</v>
      </c>
      <c r="D3" s="1"/>
      <c r="E3" s="1"/>
      <c r="F3" s="1"/>
      <c r="G3" s="1"/>
      <c r="H3" s="1"/>
      <c r="K3" s="1"/>
    </row>
    <row r="4" spans="3:11" ht="15">
      <c r="C4" s="1"/>
      <c r="D4" s="1"/>
      <c r="E4" s="1"/>
      <c r="F4" s="1"/>
      <c r="G4" s="1"/>
      <c r="H4" s="1"/>
      <c r="K4" s="1"/>
    </row>
    <row r="5" spans="1:11" s="18" customFormat="1" ht="12" hidden="1">
      <c r="A5" s="16"/>
      <c r="B5" s="16"/>
      <c r="C5" s="17"/>
      <c r="D5" s="17"/>
      <c r="E5" s="17"/>
      <c r="F5" s="17"/>
      <c r="G5" s="17"/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</row>
    <row r="6" spans="1:11" s="18" customFormat="1" ht="12" hidden="1">
      <c r="A6" s="16"/>
      <c r="B6" s="16"/>
      <c r="C6" s="17"/>
      <c r="D6" s="17"/>
      <c r="E6" s="17"/>
      <c r="F6" s="17"/>
      <c r="G6" s="17"/>
      <c r="H6" s="17">
        <f>'HS'!H6</f>
        <v>201803</v>
      </c>
      <c r="I6" s="17">
        <f>'HS'!I6</f>
        <v>201806</v>
      </c>
      <c r="J6" s="17" t="e">
        <f>'HS'!J6</f>
        <v>#REF!</v>
      </c>
      <c r="K6" s="17" t="e">
        <f>'HS'!K6</f>
        <v>#REF!</v>
      </c>
    </row>
    <row r="7" spans="4:14" ht="12.75">
      <c r="D7" s="23" t="s">
        <v>130</v>
      </c>
      <c r="E7" s="23" t="s">
        <v>130</v>
      </c>
      <c r="F7" s="23" t="s">
        <v>130</v>
      </c>
      <c r="G7" s="23" t="s">
        <v>130</v>
      </c>
      <c r="H7" s="27" t="s">
        <v>135</v>
      </c>
      <c r="I7" s="27" t="s">
        <v>135</v>
      </c>
      <c r="J7" s="27" t="s">
        <v>135</v>
      </c>
      <c r="K7" s="27" t="s">
        <v>131</v>
      </c>
      <c r="L7" s="29" t="s">
        <v>135</v>
      </c>
      <c r="M7" t="s">
        <v>137</v>
      </c>
      <c r="N7" t="s">
        <v>173</v>
      </c>
    </row>
    <row r="8" spans="1:12" ht="12.75">
      <c r="A8" s="4"/>
      <c r="B8" s="5"/>
      <c r="C8" s="22" t="s">
        <v>0</v>
      </c>
      <c r="D8" s="21" t="s">
        <v>30</v>
      </c>
      <c r="E8" s="21" t="s">
        <v>31</v>
      </c>
      <c r="F8" s="21" t="s">
        <v>32</v>
      </c>
      <c r="G8" s="21" t="s">
        <v>33</v>
      </c>
      <c r="H8" s="28" t="s">
        <v>132</v>
      </c>
      <c r="I8" s="28" t="s">
        <v>133</v>
      </c>
      <c r="J8" s="28" t="s">
        <v>134</v>
      </c>
      <c r="K8" s="28">
        <v>2018</v>
      </c>
      <c r="L8" s="30">
        <v>2017</v>
      </c>
    </row>
    <row r="9" spans="1:12" ht="12.75">
      <c r="A9" s="13"/>
      <c r="B9" s="13"/>
      <c r="C9" s="3"/>
      <c r="D9" s="19"/>
      <c r="E9" s="19"/>
      <c r="F9" s="19"/>
      <c r="G9" s="19"/>
      <c r="H9" s="12"/>
      <c r="I9" s="12"/>
      <c r="J9" s="12"/>
      <c r="K9" s="31"/>
      <c r="L9" s="42"/>
    </row>
    <row r="10" spans="1:13" ht="12.75">
      <c r="A10" s="13">
        <v>3100</v>
      </c>
      <c r="B10" s="13">
        <v>3100</v>
      </c>
      <c r="C10" s="3" t="s">
        <v>34</v>
      </c>
      <c r="D10" s="19"/>
      <c r="E10" s="19"/>
      <c r="F10" s="19"/>
      <c r="G10" s="19"/>
      <c r="H10" s="12">
        <v>0</v>
      </c>
      <c r="I10" s="12">
        <v>0</v>
      </c>
      <c r="J10" s="12">
        <v>0</v>
      </c>
      <c r="K10" s="31">
        <v>0</v>
      </c>
      <c r="L10" s="43"/>
      <c r="M10" t="s">
        <v>138</v>
      </c>
    </row>
    <row r="11" spans="1:12" ht="12.75">
      <c r="A11" s="13">
        <v>3120</v>
      </c>
      <c r="B11" s="13">
        <v>3120</v>
      </c>
      <c r="C11" s="3" t="s">
        <v>35</v>
      </c>
      <c r="D11" s="19"/>
      <c r="E11" s="19"/>
      <c r="F11" s="19"/>
      <c r="G11" s="19">
        <v>416000</v>
      </c>
      <c r="H11" s="12">
        <v>35000</v>
      </c>
      <c r="I11" s="12">
        <v>380875.1</v>
      </c>
      <c r="J11" s="12">
        <v>380875.1</v>
      </c>
      <c r="K11" s="31">
        <v>489000</v>
      </c>
      <c r="L11" s="43">
        <v>362243</v>
      </c>
    </row>
    <row r="12" spans="1:12" ht="12.75">
      <c r="A12" s="13">
        <v>3125</v>
      </c>
      <c r="B12" s="13">
        <v>3125</v>
      </c>
      <c r="C12" s="3" t="s">
        <v>36</v>
      </c>
      <c r="D12" s="19"/>
      <c r="E12" s="19"/>
      <c r="F12" s="19"/>
      <c r="G12" s="19">
        <v>75000</v>
      </c>
      <c r="H12" s="12">
        <v>15000</v>
      </c>
      <c r="I12" s="12">
        <v>15000</v>
      </c>
      <c r="J12" s="12">
        <v>15000</v>
      </c>
      <c r="K12" s="31">
        <v>175000</v>
      </c>
      <c r="L12" s="43">
        <v>4030</v>
      </c>
    </row>
    <row r="13" spans="1:12" ht="12.75">
      <c r="A13" s="13">
        <v>3130</v>
      </c>
      <c r="B13" s="13">
        <v>3130</v>
      </c>
      <c r="C13" s="3" t="s">
        <v>37</v>
      </c>
      <c r="D13" s="19"/>
      <c r="E13" s="19"/>
      <c r="F13" s="19"/>
      <c r="G13" s="19"/>
      <c r="H13" s="12">
        <v>25</v>
      </c>
      <c r="I13" s="12">
        <v>500</v>
      </c>
      <c r="J13" s="12">
        <v>550</v>
      </c>
      <c r="K13" s="31">
        <v>0</v>
      </c>
      <c r="L13" s="43">
        <v>4865</v>
      </c>
    </row>
    <row r="14" spans="1:13" ht="12.75">
      <c r="A14" s="13">
        <v>3200</v>
      </c>
      <c r="B14" s="13">
        <v>3200</v>
      </c>
      <c r="C14" s="3" t="s">
        <v>38</v>
      </c>
      <c r="D14" s="19"/>
      <c r="E14" s="19"/>
      <c r="F14" s="19"/>
      <c r="G14" s="19"/>
      <c r="H14" s="12">
        <v>0</v>
      </c>
      <c r="I14" s="12">
        <v>0</v>
      </c>
      <c r="J14" s="12">
        <v>0</v>
      </c>
      <c r="K14" s="31">
        <v>0</v>
      </c>
      <c r="L14" s="43"/>
      <c r="M14" t="s">
        <v>138</v>
      </c>
    </row>
    <row r="15" spans="1:12" ht="12.75">
      <c r="A15" s="13">
        <v>3210</v>
      </c>
      <c r="B15" s="13">
        <v>3210</v>
      </c>
      <c r="C15" s="3" t="s">
        <v>39</v>
      </c>
      <c r="D15" s="19"/>
      <c r="E15" s="19"/>
      <c r="F15" s="19"/>
      <c r="G15" s="19">
        <v>4363000</v>
      </c>
      <c r="H15" s="12">
        <v>0</v>
      </c>
      <c r="I15" s="12">
        <v>3746040.17</v>
      </c>
      <c r="J15" s="12">
        <v>3596115.17</v>
      </c>
      <c r="K15" s="31">
        <v>3610150</v>
      </c>
      <c r="L15" s="43">
        <v>3631934</v>
      </c>
    </row>
    <row r="16" spans="1:12" ht="12.75">
      <c r="A16" s="13">
        <v>3215</v>
      </c>
      <c r="B16" s="13">
        <v>3215</v>
      </c>
      <c r="C16" s="3" t="s">
        <v>40</v>
      </c>
      <c r="D16" s="19"/>
      <c r="E16" s="19"/>
      <c r="F16" s="19"/>
      <c r="G16" s="19">
        <v>550000</v>
      </c>
      <c r="H16" s="12">
        <v>411515.25</v>
      </c>
      <c r="I16" s="12">
        <v>431055.25</v>
      </c>
      <c r="J16" s="12">
        <v>429355.25</v>
      </c>
      <c r="K16" s="31">
        <v>520000</v>
      </c>
      <c r="L16" s="43">
        <v>512193</v>
      </c>
    </row>
    <row r="17" spans="1:12" ht="12.75">
      <c r="A17" s="13">
        <v>3217</v>
      </c>
      <c r="B17" s="13">
        <v>3217</v>
      </c>
      <c r="C17" s="3" t="s">
        <v>41</v>
      </c>
      <c r="D17" s="19"/>
      <c r="E17" s="19"/>
      <c r="F17" s="19"/>
      <c r="G17" s="19">
        <v>1700000</v>
      </c>
      <c r="H17" s="12">
        <v>292250</v>
      </c>
      <c r="I17" s="12">
        <v>576508</v>
      </c>
      <c r="J17" s="12">
        <v>885586</v>
      </c>
      <c r="K17" s="31">
        <v>825000</v>
      </c>
      <c r="L17" s="43">
        <v>826186</v>
      </c>
    </row>
    <row r="18" spans="1:12" ht="12.75">
      <c r="A18" s="13">
        <v>3218</v>
      </c>
      <c r="B18" s="13">
        <v>3218</v>
      </c>
      <c r="C18" s="3" t="s">
        <v>42</v>
      </c>
      <c r="D18" s="19"/>
      <c r="E18" s="19"/>
      <c r="F18" s="19"/>
      <c r="G18" s="19">
        <v>837000</v>
      </c>
      <c r="H18" s="12">
        <v>22416</v>
      </c>
      <c r="I18" s="12">
        <v>553421</v>
      </c>
      <c r="J18" s="12">
        <v>683486</v>
      </c>
      <c r="K18" s="31">
        <v>725000</v>
      </c>
      <c r="L18" s="43">
        <v>724545</v>
      </c>
    </row>
    <row r="19" spans="1:13" ht="12.75">
      <c r="A19" s="13">
        <v>3220</v>
      </c>
      <c r="B19" s="13">
        <v>3220</v>
      </c>
      <c r="C19" s="3" t="s">
        <v>43</v>
      </c>
      <c r="D19" s="19"/>
      <c r="E19" s="19"/>
      <c r="F19" s="19"/>
      <c r="G19" s="19"/>
      <c r="H19" s="12">
        <v>0</v>
      </c>
      <c r="I19" s="12">
        <v>0</v>
      </c>
      <c r="J19" s="12">
        <v>0</v>
      </c>
      <c r="K19" s="31">
        <v>0</v>
      </c>
      <c r="L19" s="43">
        <v>-250</v>
      </c>
      <c r="M19" t="s">
        <v>139</v>
      </c>
    </row>
    <row r="20" spans="1:13" ht="12.75">
      <c r="A20" s="13">
        <v>3320</v>
      </c>
      <c r="B20" s="13">
        <v>3320</v>
      </c>
      <c r="C20" s="3" t="s">
        <v>44</v>
      </c>
      <c r="D20" s="19"/>
      <c r="E20" s="19"/>
      <c r="F20" s="19"/>
      <c r="G20" s="19">
        <v>970000</v>
      </c>
      <c r="H20" s="12">
        <v>37775</v>
      </c>
      <c r="I20" s="12">
        <v>638231.7</v>
      </c>
      <c r="J20" s="12">
        <v>657149.7</v>
      </c>
      <c r="K20" s="31">
        <v>700000</v>
      </c>
      <c r="L20" s="43">
        <v>606800</v>
      </c>
      <c r="M20" t="s">
        <v>140</v>
      </c>
    </row>
    <row r="21" spans="1:12" ht="12.75">
      <c r="A21" s="13">
        <v>3321</v>
      </c>
      <c r="B21" s="13">
        <v>3321</v>
      </c>
      <c r="C21" s="3" t="s">
        <v>45</v>
      </c>
      <c r="D21" s="19"/>
      <c r="E21" s="19"/>
      <c r="F21" s="19"/>
      <c r="G21" s="19">
        <v>42500</v>
      </c>
      <c r="H21" s="12">
        <v>0</v>
      </c>
      <c r="I21" s="12">
        <v>14750</v>
      </c>
      <c r="J21" s="12">
        <v>16300</v>
      </c>
      <c r="K21" s="31">
        <v>33000</v>
      </c>
      <c r="L21" s="43">
        <v>38800</v>
      </c>
    </row>
    <row r="22" spans="1:13" ht="12.75">
      <c r="A22" s="13">
        <v>3325</v>
      </c>
      <c r="B22" s="13">
        <v>3325</v>
      </c>
      <c r="C22" s="3" t="s">
        <v>15</v>
      </c>
      <c r="D22" s="19"/>
      <c r="E22" s="19"/>
      <c r="F22" s="19"/>
      <c r="G22" s="19"/>
      <c r="H22" s="12">
        <v>0</v>
      </c>
      <c r="I22" s="12">
        <v>0</v>
      </c>
      <c r="J22" s="12">
        <v>0</v>
      </c>
      <c r="K22" s="31">
        <v>0</v>
      </c>
      <c r="L22" s="43">
        <v>43294</v>
      </c>
      <c r="M22" t="s">
        <v>141</v>
      </c>
    </row>
    <row r="23" spans="1:12" ht="12.75">
      <c r="A23" s="13">
        <v>3350</v>
      </c>
      <c r="B23" s="13">
        <v>3350</v>
      </c>
      <c r="C23" s="3" t="s">
        <v>46</v>
      </c>
      <c r="D23" s="19"/>
      <c r="E23" s="19"/>
      <c r="F23" s="19"/>
      <c r="G23" s="19"/>
      <c r="H23" s="12">
        <v>0</v>
      </c>
      <c r="I23" s="12">
        <v>10341</v>
      </c>
      <c r="J23" s="12">
        <v>16068</v>
      </c>
      <c r="K23" s="31">
        <v>0</v>
      </c>
      <c r="L23" s="43">
        <v>3</v>
      </c>
    </row>
    <row r="24" spans="1:12" ht="12.75">
      <c r="A24" s="13">
        <v>3360</v>
      </c>
      <c r="B24" s="13">
        <v>3360</v>
      </c>
      <c r="C24" s="3" t="s">
        <v>47</v>
      </c>
      <c r="D24" s="19"/>
      <c r="E24" s="19"/>
      <c r="F24" s="19"/>
      <c r="G24" s="19"/>
      <c r="H24" s="12">
        <v>0</v>
      </c>
      <c r="I24" s="12">
        <v>0</v>
      </c>
      <c r="J24" s="12">
        <v>0</v>
      </c>
      <c r="K24" s="31">
        <v>0</v>
      </c>
      <c r="L24" s="43"/>
    </row>
    <row r="25" spans="1:12" ht="12.75">
      <c r="A25" s="13">
        <v>3440</v>
      </c>
      <c r="B25" s="13">
        <v>3440</v>
      </c>
      <c r="C25" s="3" t="s">
        <v>20</v>
      </c>
      <c r="D25" s="19"/>
      <c r="E25" s="19"/>
      <c r="F25" s="19"/>
      <c r="G25" s="19"/>
      <c r="H25" s="12">
        <v>0</v>
      </c>
      <c r="I25" s="12">
        <v>0</v>
      </c>
      <c r="J25" s="12">
        <v>0</v>
      </c>
      <c r="K25" s="31">
        <v>0</v>
      </c>
      <c r="L25" s="43">
        <v>12356</v>
      </c>
    </row>
    <row r="26" spans="1:12" ht="12.75">
      <c r="A26" s="13">
        <v>3500</v>
      </c>
      <c r="B26" s="13">
        <v>3500</v>
      </c>
      <c r="C26" s="3" t="s">
        <v>16</v>
      </c>
      <c r="D26" s="19"/>
      <c r="E26" s="19"/>
      <c r="F26" s="19"/>
      <c r="G26" s="19"/>
      <c r="H26" s="12">
        <v>0</v>
      </c>
      <c r="I26" s="12">
        <v>0</v>
      </c>
      <c r="J26" s="12">
        <v>0</v>
      </c>
      <c r="K26" s="31">
        <v>0</v>
      </c>
      <c r="L26" s="43"/>
    </row>
    <row r="27" spans="1:12" ht="12.75">
      <c r="A27" s="13">
        <v>3605</v>
      </c>
      <c r="B27" s="13">
        <v>3605</v>
      </c>
      <c r="C27" s="3" t="s">
        <v>48</v>
      </c>
      <c r="D27" s="19"/>
      <c r="E27" s="19"/>
      <c r="F27" s="19"/>
      <c r="G27" s="19">
        <v>15000</v>
      </c>
      <c r="H27" s="12">
        <v>250</v>
      </c>
      <c r="I27" s="12">
        <v>1030</v>
      </c>
      <c r="J27" s="12">
        <v>18370</v>
      </c>
      <c r="K27" s="31">
        <v>70000</v>
      </c>
      <c r="L27" s="43">
        <v>73250</v>
      </c>
    </row>
    <row r="28" spans="1:12" ht="12.75">
      <c r="A28" s="13">
        <v>3610</v>
      </c>
      <c r="B28" s="13">
        <v>3610</v>
      </c>
      <c r="C28" s="3" t="s">
        <v>49</v>
      </c>
      <c r="D28" s="19"/>
      <c r="E28" s="19"/>
      <c r="F28" s="19"/>
      <c r="G28" s="19"/>
      <c r="H28" s="12">
        <v>0</v>
      </c>
      <c r="I28" s="12">
        <v>0</v>
      </c>
      <c r="J28" s="12">
        <v>0</v>
      </c>
      <c r="K28" s="31">
        <v>0</v>
      </c>
      <c r="L28" s="43"/>
    </row>
    <row r="29" spans="1:12" ht="12.75">
      <c r="A29" s="13"/>
      <c r="B29" s="13"/>
      <c r="C29" s="6" t="s">
        <v>3</v>
      </c>
      <c r="D29" s="24">
        <f aca="true" t="shared" si="0" ref="D29:L29">SUM(D10:D28)</f>
        <v>0</v>
      </c>
      <c r="E29" s="24">
        <f t="shared" si="0"/>
        <v>0</v>
      </c>
      <c r="F29" s="24">
        <f t="shared" si="0"/>
        <v>0</v>
      </c>
      <c r="G29" s="24">
        <f t="shared" si="0"/>
        <v>8968500</v>
      </c>
      <c r="H29" s="7">
        <f t="shared" si="0"/>
        <v>814231.25</v>
      </c>
      <c r="I29" s="7">
        <f t="shared" si="0"/>
        <v>6367752.22</v>
      </c>
      <c r="J29" s="7">
        <f t="shared" si="0"/>
        <v>6698855.22</v>
      </c>
      <c r="K29" s="32">
        <f t="shared" si="0"/>
        <v>7147150</v>
      </c>
      <c r="L29" s="44">
        <f t="shared" si="0"/>
        <v>6840249</v>
      </c>
    </row>
    <row r="30" spans="1:12" ht="12.75">
      <c r="A30" s="13"/>
      <c r="B30" s="13"/>
      <c r="C30" s="3"/>
      <c r="D30" s="19"/>
      <c r="E30" s="19"/>
      <c r="F30" s="19"/>
      <c r="G30" s="19"/>
      <c r="H30" s="12"/>
      <c r="I30" s="12"/>
      <c r="J30" s="12"/>
      <c r="K30" s="31"/>
      <c r="L30" s="43"/>
    </row>
    <row r="31" spans="1:12" ht="12.75">
      <c r="A31" s="13">
        <v>3240</v>
      </c>
      <c r="B31" s="13">
        <v>3240</v>
      </c>
      <c r="C31" s="3" t="s">
        <v>50</v>
      </c>
      <c r="D31" s="19"/>
      <c r="E31" s="19"/>
      <c r="F31" s="19"/>
      <c r="G31" s="19">
        <v>259667</v>
      </c>
      <c r="H31" s="12">
        <v>0</v>
      </c>
      <c r="I31" s="12">
        <v>77118</v>
      </c>
      <c r="J31" s="12">
        <v>232619.6</v>
      </c>
      <c r="K31" s="31">
        <v>240000</v>
      </c>
      <c r="L31" s="43">
        <v>257861</v>
      </c>
    </row>
    <row r="32" spans="1:13" ht="12.75">
      <c r="A32" s="13">
        <v>3441</v>
      </c>
      <c r="B32" s="13">
        <v>3441</v>
      </c>
      <c r="C32" s="3" t="s">
        <v>51</v>
      </c>
      <c r="D32" s="19"/>
      <c r="E32" s="19"/>
      <c r="F32" s="19"/>
      <c r="G32" s="19">
        <v>350000</v>
      </c>
      <c r="H32" s="12">
        <v>0</v>
      </c>
      <c r="I32" s="12">
        <v>0</v>
      </c>
      <c r="J32" s="12">
        <v>0</v>
      </c>
      <c r="K32" s="31">
        <v>400000</v>
      </c>
      <c r="L32" s="43">
        <v>362728</v>
      </c>
      <c r="M32" t="s">
        <v>142</v>
      </c>
    </row>
    <row r="33" spans="1:13" ht="12.75">
      <c r="A33" s="13">
        <v>3461</v>
      </c>
      <c r="B33" s="13">
        <v>3461</v>
      </c>
      <c r="C33" s="3" t="s">
        <v>52</v>
      </c>
      <c r="D33" s="19"/>
      <c r="E33" s="19"/>
      <c r="F33" s="19"/>
      <c r="G33" s="19">
        <v>430000</v>
      </c>
      <c r="H33" s="12">
        <v>0</v>
      </c>
      <c r="I33" s="12">
        <v>0</v>
      </c>
      <c r="J33" s="12">
        <v>476726</v>
      </c>
      <c r="K33" s="31">
        <v>300000</v>
      </c>
      <c r="L33" s="43">
        <v>302766</v>
      </c>
      <c r="M33" t="s">
        <v>143</v>
      </c>
    </row>
    <row r="34" spans="1:12" ht="12.75">
      <c r="A34" s="13">
        <v>3630</v>
      </c>
      <c r="B34" s="13">
        <v>3630</v>
      </c>
      <c r="C34" s="3" t="s">
        <v>53</v>
      </c>
      <c r="D34" s="19"/>
      <c r="E34" s="19"/>
      <c r="F34" s="19"/>
      <c r="G34" s="19"/>
      <c r="H34" s="12">
        <v>0</v>
      </c>
      <c r="I34" s="12">
        <v>0</v>
      </c>
      <c r="J34" s="12">
        <v>0</v>
      </c>
      <c r="K34" s="31">
        <v>0</v>
      </c>
      <c r="L34" s="43"/>
    </row>
    <row r="35" spans="1:13" ht="12.75">
      <c r="A35" s="13">
        <v>3800</v>
      </c>
      <c r="B35" s="13">
        <v>3800</v>
      </c>
      <c r="C35" s="3" t="s">
        <v>126</v>
      </c>
      <c r="D35" s="19"/>
      <c r="E35" s="19"/>
      <c r="F35" s="19"/>
      <c r="G35" s="19">
        <v>1000000</v>
      </c>
      <c r="H35" s="12">
        <v>0</v>
      </c>
      <c r="I35" s="12">
        <v>0</v>
      </c>
      <c r="J35" s="12">
        <v>0</v>
      </c>
      <c r="K35" s="31">
        <v>1300000</v>
      </c>
      <c r="L35" s="43">
        <v>1328362</v>
      </c>
      <c r="M35" t="s">
        <v>144</v>
      </c>
    </row>
    <row r="36" spans="1:12" ht="12.75">
      <c r="A36" s="13">
        <v>3990</v>
      </c>
      <c r="B36" s="13">
        <v>3990</v>
      </c>
      <c r="C36" s="3" t="s">
        <v>54</v>
      </c>
      <c r="D36" s="19"/>
      <c r="E36" s="19"/>
      <c r="F36" s="19"/>
      <c r="G36" s="19">
        <v>45000</v>
      </c>
      <c r="H36" s="12">
        <v>47281.03</v>
      </c>
      <c r="I36" s="12">
        <v>47281.03</v>
      </c>
      <c r="J36" s="12">
        <v>47281.03</v>
      </c>
      <c r="K36" s="31">
        <v>0</v>
      </c>
      <c r="L36" s="43">
        <v>5300</v>
      </c>
    </row>
    <row r="37" spans="1:12" ht="12.75">
      <c r="A37" s="13">
        <v>3995</v>
      </c>
      <c r="B37" s="13">
        <v>3995</v>
      </c>
      <c r="C37" s="3" t="s">
        <v>21</v>
      </c>
      <c r="D37" s="19"/>
      <c r="E37" s="19"/>
      <c r="F37" s="19"/>
      <c r="G37" s="19"/>
      <c r="H37" s="12">
        <v>0</v>
      </c>
      <c r="I37" s="12">
        <v>0</v>
      </c>
      <c r="J37" s="12">
        <v>0</v>
      </c>
      <c r="K37" s="31">
        <v>0</v>
      </c>
      <c r="L37" s="43"/>
    </row>
    <row r="38" spans="1:12" ht="12.75">
      <c r="A38" s="13"/>
      <c r="B38" s="13"/>
      <c r="C38" s="6" t="s">
        <v>9</v>
      </c>
      <c r="D38" s="24">
        <f aca="true" t="shared" si="1" ref="D38:L38">SUM(D31:D37)</f>
        <v>0</v>
      </c>
      <c r="E38" s="24">
        <f t="shared" si="1"/>
        <v>0</v>
      </c>
      <c r="F38" s="24">
        <f t="shared" si="1"/>
        <v>0</v>
      </c>
      <c r="G38" s="24">
        <f t="shared" si="1"/>
        <v>2084667</v>
      </c>
      <c r="H38" s="7">
        <f t="shared" si="1"/>
        <v>47281.03</v>
      </c>
      <c r="I38" s="7">
        <f t="shared" si="1"/>
        <v>124399.03</v>
      </c>
      <c r="J38" s="7">
        <f t="shared" si="1"/>
        <v>756626.63</v>
      </c>
      <c r="K38" s="32">
        <f t="shared" si="1"/>
        <v>2240000</v>
      </c>
      <c r="L38" s="44">
        <f t="shared" si="1"/>
        <v>2257017</v>
      </c>
    </row>
    <row r="39" spans="1:12" ht="12.75">
      <c r="A39" s="11"/>
      <c r="B39" s="11"/>
      <c r="C39" s="6" t="s">
        <v>1</v>
      </c>
      <c r="D39" s="24">
        <f>SUM(D29,D38)</f>
        <v>0</v>
      </c>
      <c r="E39" s="24">
        <f>SUM(E29,E38)</f>
        <v>0</v>
      </c>
      <c r="F39" s="24">
        <f>SUM(F29,F38)</f>
        <v>0</v>
      </c>
      <c r="G39" s="24">
        <f>SUM(G29,G38)</f>
        <v>11053167</v>
      </c>
      <c r="H39" s="7">
        <f>H29+H38</f>
        <v>861512.28</v>
      </c>
      <c r="I39" s="7">
        <f>I29+I38</f>
        <v>6492151.25</v>
      </c>
      <c r="J39" s="7">
        <f>J29+J38</f>
        <v>7455481.85</v>
      </c>
      <c r="K39" s="32">
        <f>K29+K38</f>
        <v>9387150</v>
      </c>
      <c r="L39" s="44">
        <f>L29+L38</f>
        <v>9097266</v>
      </c>
    </row>
    <row r="40" spans="1:12" ht="12.75">
      <c r="A40" s="13"/>
      <c r="B40" s="13"/>
      <c r="C40" s="3"/>
      <c r="D40" s="19"/>
      <c r="E40" s="19"/>
      <c r="F40" s="19"/>
      <c r="G40" s="19"/>
      <c r="H40" s="12"/>
      <c r="I40" s="12"/>
      <c r="J40" s="12"/>
      <c r="K40" s="31"/>
      <c r="L40" s="43"/>
    </row>
    <row r="41" spans="1:12" ht="12.75">
      <c r="A41" s="13">
        <v>4220</v>
      </c>
      <c r="B41" s="13">
        <v>4220</v>
      </c>
      <c r="C41" s="3" t="s">
        <v>55</v>
      </c>
      <c r="D41" s="19"/>
      <c r="E41" s="19"/>
      <c r="F41" s="19"/>
      <c r="G41" s="19">
        <v>355300</v>
      </c>
      <c r="H41" s="12">
        <v>256600</v>
      </c>
      <c r="I41" s="12">
        <v>285815</v>
      </c>
      <c r="J41" s="12">
        <v>298915</v>
      </c>
      <c r="K41" s="31">
        <v>360300</v>
      </c>
      <c r="L41" s="43">
        <v>426764</v>
      </c>
    </row>
    <row r="42" spans="1:12" ht="12.75">
      <c r="A42" s="13">
        <v>4221</v>
      </c>
      <c r="B42" s="13">
        <v>4221</v>
      </c>
      <c r="C42" s="3" t="s">
        <v>22</v>
      </c>
      <c r="D42" s="19"/>
      <c r="E42" s="19"/>
      <c r="F42" s="19"/>
      <c r="G42" s="19">
        <v>60000</v>
      </c>
      <c r="H42" s="12">
        <v>9500</v>
      </c>
      <c r="I42" s="12">
        <v>31850</v>
      </c>
      <c r="J42" s="12">
        <v>60600</v>
      </c>
      <c r="K42" s="31">
        <v>30000</v>
      </c>
      <c r="L42" s="43">
        <v>30800</v>
      </c>
    </row>
    <row r="43" spans="1:13" ht="12.75">
      <c r="A43" s="13">
        <v>4222</v>
      </c>
      <c r="B43" s="13">
        <v>4222</v>
      </c>
      <c r="C43" s="3" t="s">
        <v>128</v>
      </c>
      <c r="D43" s="19"/>
      <c r="E43" s="19"/>
      <c r="F43" s="19"/>
      <c r="G43" s="19"/>
      <c r="H43" s="12">
        <v>0</v>
      </c>
      <c r="I43" s="12">
        <v>0</v>
      </c>
      <c r="J43" s="12">
        <v>0</v>
      </c>
      <c r="K43" s="31">
        <v>0</v>
      </c>
      <c r="L43" s="43"/>
      <c r="M43" t="s">
        <v>145</v>
      </c>
    </row>
    <row r="44" spans="1:13" ht="12.75">
      <c r="A44" s="13">
        <v>4225</v>
      </c>
      <c r="B44" s="13">
        <v>4225</v>
      </c>
      <c r="C44" s="3" t="s">
        <v>56</v>
      </c>
      <c r="D44" s="19"/>
      <c r="E44" s="19"/>
      <c r="F44" s="19"/>
      <c r="G44" s="19">
        <v>717500</v>
      </c>
      <c r="H44" s="12">
        <v>44340.16</v>
      </c>
      <c r="I44" s="12">
        <v>460800.51</v>
      </c>
      <c r="J44" s="12">
        <v>505320.23</v>
      </c>
      <c r="K44" s="31">
        <v>661500</v>
      </c>
      <c r="L44" s="43">
        <v>401975</v>
      </c>
      <c r="M44" t="s">
        <v>140</v>
      </c>
    </row>
    <row r="45" spans="1:13" ht="12.75">
      <c r="A45" s="13">
        <v>4228</v>
      </c>
      <c r="B45" s="13">
        <v>4228</v>
      </c>
      <c r="C45" s="3" t="s">
        <v>57</v>
      </c>
      <c r="D45" s="19"/>
      <c r="E45" s="19"/>
      <c r="F45" s="19"/>
      <c r="G45" s="19">
        <v>5000</v>
      </c>
      <c r="H45" s="12">
        <v>0</v>
      </c>
      <c r="I45" s="12">
        <v>0</v>
      </c>
      <c r="J45" s="12">
        <v>0</v>
      </c>
      <c r="K45" s="31">
        <v>0</v>
      </c>
      <c r="L45" s="43">
        <v>88952</v>
      </c>
      <c r="M45" t="s">
        <v>141</v>
      </c>
    </row>
    <row r="46" spans="1:12" ht="12.75">
      <c r="A46" s="13">
        <v>4230</v>
      </c>
      <c r="B46" s="13">
        <v>4230</v>
      </c>
      <c r="C46" s="3" t="s">
        <v>58</v>
      </c>
      <c r="D46" s="19"/>
      <c r="E46" s="19"/>
      <c r="F46" s="19"/>
      <c r="G46" s="19">
        <v>25000</v>
      </c>
      <c r="H46" s="12">
        <v>16920</v>
      </c>
      <c r="I46" s="12">
        <v>16920</v>
      </c>
      <c r="J46" s="12">
        <v>16920</v>
      </c>
      <c r="K46" s="31">
        <v>25000</v>
      </c>
      <c r="L46" s="43">
        <v>45070</v>
      </c>
    </row>
    <row r="47" spans="1:12" ht="12.75">
      <c r="A47" s="13">
        <v>4241</v>
      </c>
      <c r="B47" s="13">
        <v>4241</v>
      </c>
      <c r="C47" s="3" t="s">
        <v>60</v>
      </c>
      <c r="D47" s="19"/>
      <c r="E47" s="19"/>
      <c r="F47" s="19"/>
      <c r="G47" s="19">
        <v>660000</v>
      </c>
      <c r="H47" s="12">
        <v>199648.85</v>
      </c>
      <c r="I47" s="12">
        <v>370597.83</v>
      </c>
      <c r="J47" s="12">
        <v>595509.94</v>
      </c>
      <c r="K47" s="31">
        <v>522500</v>
      </c>
      <c r="L47" s="43">
        <v>852474</v>
      </c>
    </row>
    <row r="48" spans="1:12" ht="12.75">
      <c r="A48" s="13">
        <v>4247</v>
      </c>
      <c r="B48" s="13">
        <v>4247</v>
      </c>
      <c r="C48" s="3" t="s">
        <v>23</v>
      </c>
      <c r="D48" s="19"/>
      <c r="E48" s="19"/>
      <c r="F48" s="19"/>
      <c r="G48" s="19">
        <v>125000</v>
      </c>
      <c r="H48" s="12">
        <v>0</v>
      </c>
      <c r="I48" s="12">
        <v>0</v>
      </c>
      <c r="J48" s="12">
        <v>0</v>
      </c>
      <c r="K48" s="31">
        <v>80000</v>
      </c>
      <c r="L48" s="43">
        <v>32000</v>
      </c>
    </row>
    <row r="49" spans="1:12" ht="12.75">
      <c r="A49" s="13">
        <v>4280</v>
      </c>
      <c r="B49" s="13">
        <v>4280</v>
      </c>
      <c r="C49" s="3" t="s">
        <v>62</v>
      </c>
      <c r="D49" s="19"/>
      <c r="E49" s="19"/>
      <c r="F49" s="19"/>
      <c r="G49" s="19">
        <v>320000</v>
      </c>
      <c r="H49" s="12">
        <v>19288.6</v>
      </c>
      <c r="I49" s="12">
        <v>168441.7</v>
      </c>
      <c r="J49" s="12">
        <v>260443.1</v>
      </c>
      <c r="K49" s="31">
        <v>312199</v>
      </c>
      <c r="L49" s="43">
        <v>284222</v>
      </c>
    </row>
    <row r="50" spans="1:12" ht="12.75">
      <c r="A50" s="13">
        <v>4300</v>
      </c>
      <c r="B50" s="13">
        <v>4300</v>
      </c>
      <c r="C50" s="3" t="s">
        <v>63</v>
      </c>
      <c r="D50" s="19"/>
      <c r="E50" s="19"/>
      <c r="F50" s="19"/>
      <c r="G50" s="19"/>
      <c r="H50" s="12">
        <v>0</v>
      </c>
      <c r="I50" s="12">
        <v>0</v>
      </c>
      <c r="J50" s="12">
        <v>2550</v>
      </c>
      <c r="K50" s="31">
        <v>0</v>
      </c>
      <c r="L50" s="43">
        <v>11256</v>
      </c>
    </row>
    <row r="51" spans="1:12" ht="12.75">
      <c r="A51" s="13">
        <v>4331</v>
      </c>
      <c r="B51" s="13">
        <v>4331</v>
      </c>
      <c r="C51" s="3" t="s">
        <v>64</v>
      </c>
      <c r="D51" s="19"/>
      <c r="E51" s="19"/>
      <c r="F51" s="19"/>
      <c r="G51" s="19"/>
      <c r="H51" s="12">
        <v>0</v>
      </c>
      <c r="I51" s="12">
        <v>4084.66</v>
      </c>
      <c r="J51" s="12">
        <v>4558.74</v>
      </c>
      <c r="K51" s="31">
        <v>0</v>
      </c>
      <c r="L51" s="43"/>
    </row>
    <row r="52" spans="1:13" ht="12.75">
      <c r="A52" s="13">
        <v>4500</v>
      </c>
      <c r="B52" s="13">
        <v>4500</v>
      </c>
      <c r="C52" s="3" t="s">
        <v>65</v>
      </c>
      <c r="D52" s="19"/>
      <c r="E52" s="19"/>
      <c r="F52" s="19"/>
      <c r="G52" s="19"/>
      <c r="H52" s="12">
        <v>0</v>
      </c>
      <c r="I52" s="12">
        <v>0</v>
      </c>
      <c r="J52" s="12">
        <v>0</v>
      </c>
      <c r="K52" s="31">
        <v>0</v>
      </c>
      <c r="L52" s="43"/>
      <c r="M52" t="s">
        <v>138</v>
      </c>
    </row>
    <row r="53" spans="1:13" ht="12.75">
      <c r="A53" s="13">
        <v>4800</v>
      </c>
      <c r="B53" s="13">
        <v>4800</v>
      </c>
      <c r="C53" s="3" t="s">
        <v>127</v>
      </c>
      <c r="D53" s="19"/>
      <c r="E53" s="19"/>
      <c r="F53" s="19"/>
      <c r="G53" s="19">
        <v>1000000</v>
      </c>
      <c r="H53" s="12">
        <v>0</v>
      </c>
      <c r="I53" s="12">
        <v>0</v>
      </c>
      <c r="J53" s="12">
        <v>0</v>
      </c>
      <c r="K53" s="31">
        <v>1300000</v>
      </c>
      <c r="L53" s="43">
        <v>1332392</v>
      </c>
      <c r="M53" t="s">
        <v>146</v>
      </c>
    </row>
    <row r="54" spans="1:12" ht="12.75">
      <c r="A54" s="13">
        <v>4990</v>
      </c>
      <c r="B54" s="13">
        <v>4990</v>
      </c>
      <c r="C54" s="3" t="s">
        <v>66</v>
      </c>
      <c r="D54" s="19"/>
      <c r="E54" s="19"/>
      <c r="F54" s="19"/>
      <c r="G54" s="19"/>
      <c r="H54" s="12">
        <v>-1750</v>
      </c>
      <c r="I54" s="12">
        <v>-2550</v>
      </c>
      <c r="J54" s="12">
        <v>-2550</v>
      </c>
      <c r="K54" s="31">
        <v>0</v>
      </c>
      <c r="L54" s="43">
        <v>11625</v>
      </c>
    </row>
    <row r="55" spans="1:12" ht="12.75">
      <c r="A55" s="13">
        <v>6550</v>
      </c>
      <c r="B55" s="13">
        <v>6550</v>
      </c>
      <c r="C55" s="3" t="s">
        <v>84</v>
      </c>
      <c r="D55" s="19"/>
      <c r="E55" s="19"/>
      <c r="F55" s="19"/>
      <c r="G55" s="19">
        <v>310000</v>
      </c>
      <c r="H55" s="12">
        <v>93498.96</v>
      </c>
      <c r="I55" s="12">
        <v>266363.16</v>
      </c>
      <c r="J55" s="12">
        <v>289922.86</v>
      </c>
      <c r="K55" s="31">
        <v>310000</v>
      </c>
      <c r="L55" s="43">
        <v>351699</v>
      </c>
    </row>
    <row r="56" spans="1:12" ht="12.75">
      <c r="A56" s="13">
        <v>6555</v>
      </c>
      <c r="B56" s="13">
        <v>6555</v>
      </c>
      <c r="C56" s="3" t="s">
        <v>85</v>
      </c>
      <c r="D56" s="19"/>
      <c r="E56" s="19"/>
      <c r="F56" s="19"/>
      <c r="G56" s="19">
        <v>200000</v>
      </c>
      <c r="H56" s="12">
        <v>190122.55</v>
      </c>
      <c r="I56" s="12">
        <v>227719.38</v>
      </c>
      <c r="J56" s="12">
        <v>227719.38</v>
      </c>
      <c r="K56" s="31">
        <v>200000</v>
      </c>
      <c r="L56" s="43">
        <v>235000</v>
      </c>
    </row>
    <row r="57" spans="1:12" ht="12.75">
      <c r="A57" s="11"/>
      <c r="B57" s="11"/>
      <c r="C57" s="6" t="s">
        <v>4</v>
      </c>
      <c r="D57" s="24">
        <f aca="true" t="shared" si="2" ref="D57:L57">SUM(D41:D56)</f>
        <v>0</v>
      </c>
      <c r="E57" s="24">
        <f t="shared" si="2"/>
        <v>0</v>
      </c>
      <c r="F57" s="24">
        <f t="shared" si="2"/>
        <v>0</v>
      </c>
      <c r="G57" s="24">
        <f t="shared" si="2"/>
        <v>3777800</v>
      </c>
      <c r="H57" s="7">
        <f t="shared" si="2"/>
        <v>828169.1199999999</v>
      </c>
      <c r="I57" s="7">
        <f t="shared" si="2"/>
        <v>1830042.2399999998</v>
      </c>
      <c r="J57" s="7">
        <f t="shared" si="2"/>
        <v>2259909.25</v>
      </c>
      <c r="K57" s="32">
        <f t="shared" si="2"/>
        <v>3801499</v>
      </c>
      <c r="L57" s="44">
        <f t="shared" si="2"/>
        <v>4104229</v>
      </c>
    </row>
    <row r="58" spans="1:12" ht="12.75">
      <c r="A58" s="13"/>
      <c r="B58" s="13"/>
      <c r="C58" s="3"/>
      <c r="D58" s="19"/>
      <c r="E58" s="19"/>
      <c r="F58" s="19"/>
      <c r="G58" s="19"/>
      <c r="H58" s="12"/>
      <c r="I58" s="12"/>
      <c r="J58" s="12"/>
      <c r="K58" s="31"/>
      <c r="L58" s="43"/>
    </row>
    <row r="59" spans="1:12" ht="12.75">
      <c r="A59" s="13">
        <v>4240</v>
      </c>
      <c r="B59" s="13">
        <v>4240</v>
      </c>
      <c r="C59" s="3" t="s">
        <v>59</v>
      </c>
      <c r="D59" s="19"/>
      <c r="E59" s="19"/>
      <c r="F59" s="19"/>
      <c r="G59" s="19"/>
      <c r="H59" s="12">
        <v>0</v>
      </c>
      <c r="I59" s="12">
        <v>0</v>
      </c>
      <c r="J59" s="12">
        <v>0</v>
      </c>
      <c r="K59" s="31">
        <v>0</v>
      </c>
      <c r="L59" s="43">
        <v>157702</v>
      </c>
    </row>
    <row r="60" spans="1:12" ht="12.75">
      <c r="A60" s="13">
        <v>4250</v>
      </c>
      <c r="B60" s="13">
        <v>4250</v>
      </c>
      <c r="C60" s="3" t="s">
        <v>61</v>
      </c>
      <c r="D60" s="19"/>
      <c r="E60" s="19"/>
      <c r="F60" s="19"/>
      <c r="G60" s="19"/>
      <c r="H60" s="12">
        <v>35092.1</v>
      </c>
      <c r="I60" s="12">
        <v>102556.6</v>
      </c>
      <c r="J60" s="12">
        <v>126458.6</v>
      </c>
      <c r="K60" s="31">
        <v>0</v>
      </c>
      <c r="L60" s="43">
        <v>168333</v>
      </c>
    </row>
    <row r="61" spans="1:12" ht="12.75">
      <c r="A61" s="13">
        <v>5000</v>
      </c>
      <c r="B61" s="13">
        <v>5000</v>
      </c>
      <c r="C61" s="3" t="s">
        <v>67</v>
      </c>
      <c r="D61" s="19"/>
      <c r="E61" s="19"/>
      <c r="F61" s="19"/>
      <c r="G61" s="19"/>
      <c r="H61" s="12">
        <v>324071</v>
      </c>
      <c r="I61" s="12">
        <v>518501</v>
      </c>
      <c r="J61" s="12">
        <v>753785</v>
      </c>
      <c r="K61" s="31">
        <v>658200</v>
      </c>
      <c r="L61" s="43">
        <v>1120310</v>
      </c>
    </row>
    <row r="62" spans="1:12" ht="12.75">
      <c r="A62" s="13">
        <v>5006</v>
      </c>
      <c r="B62" s="13">
        <v>5006</v>
      </c>
      <c r="C62" s="3" t="s">
        <v>122</v>
      </c>
      <c r="D62" s="19"/>
      <c r="E62" s="19"/>
      <c r="F62" s="19"/>
      <c r="G62" s="19"/>
      <c r="H62" s="12">
        <v>0</v>
      </c>
      <c r="I62" s="12">
        <v>0</v>
      </c>
      <c r="J62" s="12">
        <v>0</v>
      </c>
      <c r="K62" s="31">
        <v>0</v>
      </c>
      <c r="L62" s="43">
        <v>135750</v>
      </c>
    </row>
    <row r="63" spans="1:12" ht="12.75">
      <c r="A63" s="13">
        <v>5007</v>
      </c>
      <c r="B63" s="13">
        <v>5007</v>
      </c>
      <c r="C63" s="3" t="s">
        <v>29</v>
      </c>
      <c r="D63" s="19"/>
      <c r="E63" s="19"/>
      <c r="F63" s="19"/>
      <c r="G63" s="19">
        <v>4271500</v>
      </c>
      <c r="H63" s="12">
        <v>215157</v>
      </c>
      <c r="I63" s="12">
        <v>594642</v>
      </c>
      <c r="J63" s="12">
        <v>949956</v>
      </c>
      <c r="K63" s="31">
        <v>0</v>
      </c>
      <c r="L63" s="43">
        <v>1184232</v>
      </c>
    </row>
    <row r="64" spans="1:12" ht="12.75">
      <c r="A64" s="13">
        <v>5010</v>
      </c>
      <c r="B64" s="13">
        <v>5010</v>
      </c>
      <c r="C64" s="3" t="s">
        <v>68</v>
      </c>
      <c r="D64" s="19"/>
      <c r="E64" s="19"/>
      <c r="F64" s="19"/>
      <c r="G64" s="19"/>
      <c r="H64" s="12">
        <v>4700</v>
      </c>
      <c r="I64" s="12">
        <v>4700</v>
      </c>
      <c r="J64" s="12">
        <v>4700</v>
      </c>
      <c r="K64" s="31">
        <v>2183635</v>
      </c>
      <c r="L64" s="43">
        <v>4600</v>
      </c>
    </row>
    <row r="65" spans="1:12" ht="12.75">
      <c r="A65" s="13">
        <v>5040</v>
      </c>
      <c r="B65" s="13">
        <v>5040</v>
      </c>
      <c r="C65" s="3" t="s">
        <v>19</v>
      </c>
      <c r="D65" s="19"/>
      <c r="E65" s="19"/>
      <c r="F65" s="19"/>
      <c r="G65" s="19"/>
      <c r="H65" s="12">
        <v>0</v>
      </c>
      <c r="I65" s="12">
        <v>0</v>
      </c>
      <c r="J65" s="12">
        <v>0</v>
      </c>
      <c r="K65" s="31">
        <v>0</v>
      </c>
      <c r="L65" s="43"/>
    </row>
    <row r="66" spans="1:12" ht="12.75">
      <c r="A66" s="13">
        <v>5090</v>
      </c>
      <c r="B66" s="13">
        <v>5090</v>
      </c>
      <c r="C66" s="3" t="s">
        <v>69</v>
      </c>
      <c r="D66" s="19"/>
      <c r="E66" s="19"/>
      <c r="F66" s="19"/>
      <c r="G66" s="19"/>
      <c r="H66" s="12">
        <v>0</v>
      </c>
      <c r="I66" s="12">
        <v>0</v>
      </c>
      <c r="J66" s="12">
        <v>0</v>
      </c>
      <c r="K66" s="31">
        <v>0</v>
      </c>
      <c r="L66" s="43"/>
    </row>
    <row r="67" spans="1:12" ht="12.75">
      <c r="A67" s="13">
        <v>5100</v>
      </c>
      <c r="B67" s="13">
        <v>5100</v>
      </c>
      <c r="C67" s="3" t="s">
        <v>24</v>
      </c>
      <c r="D67" s="19"/>
      <c r="E67" s="19"/>
      <c r="F67" s="19"/>
      <c r="G67" s="19"/>
      <c r="H67" s="12">
        <v>0</v>
      </c>
      <c r="I67" s="12">
        <v>0</v>
      </c>
      <c r="J67" s="12">
        <v>0</v>
      </c>
      <c r="K67" s="31">
        <v>0</v>
      </c>
      <c r="L67" s="43"/>
    </row>
    <row r="68" spans="1:13" ht="12.75">
      <c r="A68" s="13">
        <v>5180</v>
      </c>
      <c r="B68" s="13">
        <v>5180</v>
      </c>
      <c r="C68" s="3" t="s">
        <v>70</v>
      </c>
      <c r="D68" s="19"/>
      <c r="E68" s="19"/>
      <c r="F68" s="19"/>
      <c r="G68" s="19">
        <v>495780</v>
      </c>
      <c r="H68" s="12">
        <v>40339.96</v>
      </c>
      <c r="I68" s="12">
        <v>64269.56</v>
      </c>
      <c r="J68" s="12">
        <v>93400.64</v>
      </c>
      <c r="K68" s="31">
        <v>362620</v>
      </c>
      <c r="L68" s="43">
        <v>138278</v>
      </c>
      <c r="M68" t="s">
        <v>147</v>
      </c>
    </row>
    <row r="69" spans="1:13" ht="12.75">
      <c r="A69" s="13">
        <v>5182</v>
      </c>
      <c r="B69" s="13">
        <v>5182</v>
      </c>
      <c r="C69" s="3" t="s">
        <v>71</v>
      </c>
      <c r="D69" s="19"/>
      <c r="E69" s="19"/>
      <c r="F69" s="19"/>
      <c r="G69" s="19">
        <v>69905</v>
      </c>
      <c r="H69" s="12">
        <v>5687.91</v>
      </c>
      <c r="I69" s="12">
        <v>9061.98</v>
      </c>
      <c r="J69" s="12">
        <v>13169.46</v>
      </c>
      <c r="K69" s="31">
        <v>51129</v>
      </c>
      <c r="L69" s="43">
        <v>19467</v>
      </c>
      <c r="M69" t="s">
        <v>148</v>
      </c>
    </row>
    <row r="70" spans="1:12" ht="12.75">
      <c r="A70" s="13">
        <v>5210</v>
      </c>
      <c r="B70" s="13">
        <v>5210</v>
      </c>
      <c r="C70" s="3" t="s">
        <v>72</v>
      </c>
      <c r="D70" s="19"/>
      <c r="E70" s="19"/>
      <c r="F70" s="19"/>
      <c r="G70" s="19"/>
      <c r="H70" s="12">
        <v>0</v>
      </c>
      <c r="I70" s="12">
        <v>0</v>
      </c>
      <c r="J70" s="12">
        <v>0</v>
      </c>
      <c r="K70" s="31">
        <v>0</v>
      </c>
      <c r="L70" s="43">
        <v>1430</v>
      </c>
    </row>
    <row r="71" spans="1:12" ht="12.75">
      <c r="A71" s="13">
        <v>5230</v>
      </c>
      <c r="B71" s="13">
        <v>5230</v>
      </c>
      <c r="C71" s="3" t="s">
        <v>25</v>
      </c>
      <c r="D71" s="19"/>
      <c r="E71" s="19"/>
      <c r="F71" s="19"/>
      <c r="G71" s="19"/>
      <c r="H71" s="12">
        <v>0</v>
      </c>
      <c r="I71" s="12">
        <v>0</v>
      </c>
      <c r="J71" s="12">
        <v>0</v>
      </c>
      <c r="K71" s="31">
        <v>0</v>
      </c>
      <c r="L71" s="43"/>
    </row>
    <row r="72" spans="1:12" ht="12.75">
      <c r="A72" s="13">
        <v>5231</v>
      </c>
      <c r="B72" s="13">
        <v>5231</v>
      </c>
      <c r="C72" s="3" t="s">
        <v>26</v>
      </c>
      <c r="D72" s="19"/>
      <c r="E72" s="19"/>
      <c r="F72" s="19"/>
      <c r="G72" s="19"/>
      <c r="H72" s="12">
        <v>0</v>
      </c>
      <c r="I72" s="12">
        <v>0</v>
      </c>
      <c r="J72" s="12">
        <v>0</v>
      </c>
      <c r="K72" s="31">
        <v>0</v>
      </c>
      <c r="L72" s="43"/>
    </row>
    <row r="73" spans="1:12" ht="12.75">
      <c r="A73" s="13">
        <v>5250</v>
      </c>
      <c r="B73" s="13">
        <v>5250</v>
      </c>
      <c r="C73" s="3" t="s">
        <v>73</v>
      </c>
      <c r="D73" s="19"/>
      <c r="E73" s="19"/>
      <c r="F73" s="19"/>
      <c r="G73" s="19"/>
      <c r="H73" s="12">
        <v>0</v>
      </c>
      <c r="I73" s="12">
        <v>0</v>
      </c>
      <c r="J73" s="12">
        <v>0</v>
      </c>
      <c r="K73" s="31">
        <v>0</v>
      </c>
      <c r="L73" s="43"/>
    </row>
    <row r="74" spans="1:12" ht="12.75">
      <c r="A74" s="13">
        <v>5290</v>
      </c>
      <c r="B74" s="13">
        <v>5290</v>
      </c>
      <c r="C74" s="3" t="s">
        <v>74</v>
      </c>
      <c r="D74" s="19"/>
      <c r="E74" s="19"/>
      <c r="F74" s="19"/>
      <c r="G74" s="19"/>
      <c r="H74" s="12">
        <v>0</v>
      </c>
      <c r="I74" s="12">
        <v>0</v>
      </c>
      <c r="J74" s="12">
        <v>0</v>
      </c>
      <c r="K74" s="31">
        <v>0</v>
      </c>
      <c r="L74" s="43">
        <v>-1430</v>
      </c>
    </row>
    <row r="75" spans="1:12" ht="12.75">
      <c r="A75" s="13">
        <v>5330</v>
      </c>
      <c r="B75" s="13">
        <v>5330</v>
      </c>
      <c r="C75" s="3" t="s">
        <v>75</v>
      </c>
      <c r="D75" s="19"/>
      <c r="E75" s="19"/>
      <c r="F75" s="19"/>
      <c r="G75" s="19"/>
      <c r="H75" s="12">
        <v>0</v>
      </c>
      <c r="I75" s="12">
        <v>0</v>
      </c>
      <c r="J75" s="12">
        <v>0</v>
      </c>
      <c r="K75" s="31">
        <v>0</v>
      </c>
      <c r="L75" s="43"/>
    </row>
    <row r="76" spans="1:13" ht="12.75">
      <c r="A76" s="13">
        <v>5400</v>
      </c>
      <c r="B76" s="13">
        <v>5400</v>
      </c>
      <c r="C76" s="3" t="s">
        <v>76</v>
      </c>
      <c r="D76" s="19"/>
      <c r="E76" s="19"/>
      <c r="F76" s="19"/>
      <c r="G76" s="19">
        <v>602282</v>
      </c>
      <c r="H76" s="12">
        <v>68951.55</v>
      </c>
      <c r="I76" s="12">
        <v>149190.43</v>
      </c>
      <c r="J76" s="12">
        <v>232464.79</v>
      </c>
      <c r="K76" s="31">
        <v>426079</v>
      </c>
      <c r="L76" s="43">
        <v>344931</v>
      </c>
      <c r="M76" t="s">
        <v>148</v>
      </c>
    </row>
    <row r="77" spans="1:12" ht="12.75">
      <c r="A77" s="13">
        <v>5425</v>
      </c>
      <c r="B77" s="13">
        <v>5425</v>
      </c>
      <c r="C77" s="3" t="s">
        <v>77</v>
      </c>
      <c r="D77" s="19"/>
      <c r="E77" s="19"/>
      <c r="F77" s="19"/>
      <c r="G77" s="19"/>
      <c r="H77" s="12">
        <v>0</v>
      </c>
      <c r="I77" s="12">
        <v>0</v>
      </c>
      <c r="J77" s="12">
        <v>0</v>
      </c>
      <c r="K77" s="31">
        <v>0</v>
      </c>
      <c r="L77" s="43"/>
    </row>
    <row r="78" spans="1:12" ht="12.75">
      <c r="A78" s="13">
        <v>5800</v>
      </c>
      <c r="B78" s="13">
        <v>5800</v>
      </c>
      <c r="C78" s="3" t="s">
        <v>27</v>
      </c>
      <c r="D78" s="19"/>
      <c r="E78" s="19"/>
      <c r="F78" s="19"/>
      <c r="G78" s="19"/>
      <c r="H78" s="12">
        <v>0</v>
      </c>
      <c r="I78" s="12">
        <v>0</v>
      </c>
      <c r="J78" s="12">
        <v>-50065</v>
      </c>
      <c r="K78" s="31">
        <v>0</v>
      </c>
      <c r="L78" s="43">
        <v>-4845</v>
      </c>
    </row>
    <row r="79" spans="1:12" ht="12.75">
      <c r="A79" s="13">
        <v>5950</v>
      </c>
      <c r="B79" s="13">
        <v>5950</v>
      </c>
      <c r="C79" s="15" t="s">
        <v>78</v>
      </c>
      <c r="D79" s="19"/>
      <c r="E79" s="19"/>
      <c r="F79" s="19"/>
      <c r="G79" s="19">
        <v>100000</v>
      </c>
      <c r="H79" s="12">
        <v>0</v>
      </c>
      <c r="I79" s="12">
        <v>0</v>
      </c>
      <c r="J79" s="12">
        <v>0</v>
      </c>
      <c r="K79" s="31">
        <v>200000</v>
      </c>
      <c r="L79" s="43">
        <v>6250</v>
      </c>
    </row>
    <row r="80" spans="1:12" ht="12.75">
      <c r="A80" s="13">
        <v>5990</v>
      </c>
      <c r="B80" s="13">
        <v>5990</v>
      </c>
      <c r="C80" s="3" t="s">
        <v>79</v>
      </c>
      <c r="D80" s="19"/>
      <c r="E80" s="19"/>
      <c r="F80" s="19"/>
      <c r="G80" s="19"/>
      <c r="H80" s="12">
        <v>-800</v>
      </c>
      <c r="I80" s="12">
        <v>-800</v>
      </c>
      <c r="J80" s="12">
        <v>-800</v>
      </c>
      <c r="K80" s="31">
        <v>0</v>
      </c>
      <c r="L80" s="43">
        <v>808</v>
      </c>
    </row>
    <row r="81" spans="1:12" ht="12.75">
      <c r="A81" s="13">
        <v>7100</v>
      </c>
      <c r="B81" s="13">
        <v>7100</v>
      </c>
      <c r="C81" s="3" t="s">
        <v>101</v>
      </c>
      <c r="D81" s="19"/>
      <c r="E81" s="19"/>
      <c r="F81" s="19"/>
      <c r="G81" s="19">
        <v>40000</v>
      </c>
      <c r="H81" s="12">
        <v>38377.5</v>
      </c>
      <c r="I81" s="12">
        <v>77594.88</v>
      </c>
      <c r="J81" s="12">
        <v>108318.38</v>
      </c>
      <c r="K81" s="31">
        <v>30000</v>
      </c>
      <c r="L81" s="43">
        <v>87921</v>
      </c>
    </row>
    <row r="82" spans="1:12" ht="12.75">
      <c r="A82" s="11"/>
      <c r="B82" s="11"/>
      <c r="C82" s="6" t="s">
        <v>5</v>
      </c>
      <c r="D82" s="24">
        <f aca="true" t="shared" si="3" ref="D82:L82">SUM(D59:D81)</f>
        <v>0</v>
      </c>
      <c r="E82" s="24">
        <f t="shared" si="3"/>
        <v>0</v>
      </c>
      <c r="F82" s="24">
        <f t="shared" si="3"/>
        <v>0</v>
      </c>
      <c r="G82" s="24">
        <f t="shared" si="3"/>
        <v>5579467</v>
      </c>
      <c r="H82" s="7">
        <f t="shared" si="3"/>
        <v>731577.02</v>
      </c>
      <c r="I82" s="7">
        <f t="shared" si="3"/>
        <v>1519716.4500000002</v>
      </c>
      <c r="J82" s="7">
        <f t="shared" si="3"/>
        <v>2231387.8699999996</v>
      </c>
      <c r="K82" s="32">
        <f t="shared" si="3"/>
        <v>3911663</v>
      </c>
      <c r="L82" s="44">
        <f t="shared" si="3"/>
        <v>3363737</v>
      </c>
    </row>
    <row r="83" spans="1:12" ht="12.75">
      <c r="A83" s="13"/>
      <c r="B83" s="13"/>
      <c r="C83" s="3"/>
      <c r="D83" s="19"/>
      <c r="E83" s="19"/>
      <c r="F83" s="19"/>
      <c r="G83" s="19"/>
      <c r="H83" s="12"/>
      <c r="I83" s="12"/>
      <c r="J83" s="12"/>
      <c r="K83" s="31"/>
      <c r="L83" s="43"/>
    </row>
    <row r="84" spans="1:12" ht="12.75">
      <c r="A84" s="13">
        <v>4120</v>
      </c>
      <c r="B84" s="13">
        <v>4120</v>
      </c>
      <c r="C84" s="3" t="s">
        <v>182</v>
      </c>
      <c r="D84" s="19"/>
      <c r="E84" s="19"/>
      <c r="F84" s="19"/>
      <c r="G84" s="19">
        <v>66000</v>
      </c>
      <c r="H84" s="12">
        <v>0</v>
      </c>
      <c r="I84" s="12">
        <v>0</v>
      </c>
      <c r="J84" s="12">
        <v>0</v>
      </c>
      <c r="K84" s="31">
        <v>66000</v>
      </c>
      <c r="L84" s="43">
        <v>1500</v>
      </c>
    </row>
    <row r="85" spans="1:12" ht="12.75">
      <c r="A85" s="13">
        <v>6320</v>
      </c>
      <c r="B85" s="13">
        <v>6320</v>
      </c>
      <c r="C85" s="3" t="s">
        <v>80</v>
      </c>
      <c r="D85" s="19"/>
      <c r="E85" s="19"/>
      <c r="F85" s="19"/>
      <c r="G85" s="19">
        <v>5000</v>
      </c>
      <c r="H85" s="12">
        <v>0</v>
      </c>
      <c r="I85" s="12">
        <v>-1447.5</v>
      </c>
      <c r="J85" s="12">
        <v>-1447.5</v>
      </c>
      <c r="K85" s="31">
        <v>5000</v>
      </c>
      <c r="L85" s="43">
        <v>-4541</v>
      </c>
    </row>
    <row r="86" spans="1:12" ht="12.75">
      <c r="A86" s="13">
        <v>6340</v>
      </c>
      <c r="B86" s="13">
        <v>6340</v>
      </c>
      <c r="C86" s="3" t="s">
        <v>81</v>
      </c>
      <c r="D86" s="19"/>
      <c r="E86" s="19"/>
      <c r="F86" s="19"/>
      <c r="G86" s="19">
        <v>50000</v>
      </c>
      <c r="H86" s="12">
        <v>2364.33</v>
      </c>
      <c r="I86" s="12">
        <v>2364.33</v>
      </c>
      <c r="J86" s="12">
        <v>0</v>
      </c>
      <c r="K86" s="31">
        <v>50000</v>
      </c>
      <c r="L86" s="43">
        <v>40831</v>
      </c>
    </row>
    <row r="87" spans="1:12" ht="12.75">
      <c r="A87" s="13">
        <v>6420</v>
      </c>
      <c r="B87" s="13">
        <v>6420</v>
      </c>
      <c r="C87" s="3" t="s">
        <v>82</v>
      </c>
      <c r="D87" s="19"/>
      <c r="E87" s="19"/>
      <c r="F87" s="19"/>
      <c r="G87" s="19">
        <v>15000</v>
      </c>
      <c r="H87" s="12">
        <v>3761.25</v>
      </c>
      <c r="I87" s="12">
        <v>7822.75</v>
      </c>
      <c r="J87" s="12">
        <v>12034</v>
      </c>
      <c r="K87" s="31">
        <v>10000</v>
      </c>
      <c r="L87" s="43">
        <v>13110</v>
      </c>
    </row>
    <row r="88" spans="1:12" ht="12.75">
      <c r="A88" s="13">
        <v>6500</v>
      </c>
      <c r="B88" s="13">
        <v>6500</v>
      </c>
      <c r="C88" s="3" t="s">
        <v>83</v>
      </c>
      <c r="D88" s="19"/>
      <c r="E88" s="19"/>
      <c r="F88" s="19"/>
      <c r="G88" s="19">
        <v>20000</v>
      </c>
      <c r="H88" s="12">
        <v>399</v>
      </c>
      <c r="I88" s="12">
        <v>399</v>
      </c>
      <c r="J88" s="12">
        <v>399</v>
      </c>
      <c r="K88" s="31">
        <v>20000</v>
      </c>
      <c r="L88" s="43">
        <v>10491</v>
      </c>
    </row>
    <row r="89" spans="1:12" ht="12.75">
      <c r="A89" s="13">
        <v>6600</v>
      </c>
      <c r="B89" s="13">
        <v>6600</v>
      </c>
      <c r="C89" s="3" t="s">
        <v>86</v>
      </c>
      <c r="D89" s="19"/>
      <c r="E89" s="19"/>
      <c r="F89" s="19"/>
      <c r="G89" s="19"/>
      <c r="H89" s="12">
        <v>0</v>
      </c>
      <c r="I89" s="12">
        <v>0</v>
      </c>
      <c r="J89" s="12">
        <v>0</v>
      </c>
      <c r="K89" s="31">
        <v>0</v>
      </c>
      <c r="L89" s="43"/>
    </row>
    <row r="90" spans="1:12" ht="12.75">
      <c r="A90" s="13">
        <v>6620</v>
      </c>
      <c r="B90" s="13">
        <v>6620</v>
      </c>
      <c r="C90" s="3" t="s">
        <v>87</v>
      </c>
      <c r="D90" s="19"/>
      <c r="E90" s="19"/>
      <c r="F90" s="19"/>
      <c r="G90" s="19">
        <v>110000</v>
      </c>
      <c r="H90" s="12">
        <v>0</v>
      </c>
      <c r="I90" s="12">
        <v>0</v>
      </c>
      <c r="J90" s="12">
        <v>0</v>
      </c>
      <c r="K90" s="31">
        <v>60000</v>
      </c>
      <c r="L90" s="43">
        <v>5803</v>
      </c>
    </row>
    <row r="91" spans="1:12" ht="12.75">
      <c r="A91" s="13">
        <v>6625</v>
      </c>
      <c r="B91" s="13">
        <v>6625</v>
      </c>
      <c r="C91" s="3" t="s">
        <v>88</v>
      </c>
      <c r="D91" s="19"/>
      <c r="E91" s="19"/>
      <c r="F91" s="19"/>
      <c r="G91" s="19"/>
      <c r="H91" s="12">
        <v>0</v>
      </c>
      <c r="I91" s="12">
        <v>0</v>
      </c>
      <c r="J91" s="12">
        <v>0</v>
      </c>
      <c r="K91" s="31">
        <v>0</v>
      </c>
      <c r="L91" s="43">
        <v>1500</v>
      </c>
    </row>
    <row r="92" spans="1:12" ht="12.75">
      <c r="A92" s="13">
        <v>6630</v>
      </c>
      <c r="B92" s="13">
        <v>6630</v>
      </c>
      <c r="C92" s="3" t="s">
        <v>89</v>
      </c>
      <c r="D92" s="19"/>
      <c r="E92" s="19"/>
      <c r="F92" s="19"/>
      <c r="G92" s="19">
        <v>924500</v>
      </c>
      <c r="H92" s="12">
        <v>438461.15</v>
      </c>
      <c r="I92" s="12">
        <v>579451.29</v>
      </c>
      <c r="J92" s="12">
        <v>731679.44</v>
      </c>
      <c r="K92" s="31">
        <v>900000</v>
      </c>
      <c r="L92" s="43">
        <v>916126</v>
      </c>
    </row>
    <row r="93" spans="1:12" ht="12.75">
      <c r="A93" s="13">
        <v>6700</v>
      </c>
      <c r="B93" s="13">
        <v>6700</v>
      </c>
      <c r="C93" s="3" t="s">
        <v>90</v>
      </c>
      <c r="D93" s="19"/>
      <c r="E93" s="19"/>
      <c r="F93" s="19"/>
      <c r="G93" s="19"/>
      <c r="H93" s="12">
        <v>0</v>
      </c>
      <c r="I93" s="12">
        <v>0</v>
      </c>
      <c r="J93" s="12">
        <v>0</v>
      </c>
      <c r="K93" s="31">
        <v>0</v>
      </c>
      <c r="L93" s="43"/>
    </row>
    <row r="94" spans="1:12" ht="12.75">
      <c r="A94" s="13">
        <v>6710</v>
      </c>
      <c r="B94" s="13">
        <v>6710</v>
      </c>
      <c r="C94" s="3" t="s">
        <v>91</v>
      </c>
      <c r="D94" s="19"/>
      <c r="E94" s="19"/>
      <c r="F94" s="19"/>
      <c r="G94" s="19"/>
      <c r="H94" s="12">
        <v>0</v>
      </c>
      <c r="I94" s="12">
        <v>0</v>
      </c>
      <c r="J94" s="12">
        <v>0</v>
      </c>
      <c r="K94" s="31">
        <v>0</v>
      </c>
      <c r="L94" s="43">
        <v>1217</v>
      </c>
    </row>
    <row r="95" spans="1:13" ht="12.75">
      <c r="A95" s="13">
        <v>6790</v>
      </c>
      <c r="B95" s="13">
        <v>6790</v>
      </c>
      <c r="C95" s="3" t="s">
        <v>92</v>
      </c>
      <c r="D95" s="19"/>
      <c r="E95" s="19"/>
      <c r="F95" s="19"/>
      <c r="G95" s="19"/>
      <c r="H95" s="12">
        <v>0</v>
      </c>
      <c r="I95" s="12">
        <v>0</v>
      </c>
      <c r="J95" s="12">
        <v>0</v>
      </c>
      <c r="K95" s="31">
        <v>0</v>
      </c>
      <c r="L95" s="43"/>
      <c r="M95" t="s">
        <v>138</v>
      </c>
    </row>
    <row r="96" spans="1:12" ht="12.75">
      <c r="A96" s="13">
        <v>6800</v>
      </c>
      <c r="B96" s="13">
        <v>6800</v>
      </c>
      <c r="C96" s="3" t="s">
        <v>93</v>
      </c>
      <c r="D96" s="19"/>
      <c r="E96" s="19"/>
      <c r="F96" s="19"/>
      <c r="G96" s="19"/>
      <c r="H96" s="12">
        <v>0</v>
      </c>
      <c r="I96" s="12">
        <v>0</v>
      </c>
      <c r="J96" s="12">
        <v>0</v>
      </c>
      <c r="K96" s="31">
        <v>0</v>
      </c>
      <c r="L96" s="43"/>
    </row>
    <row r="97" spans="1:12" ht="12.75">
      <c r="A97" s="13">
        <v>6815</v>
      </c>
      <c r="B97" s="13">
        <v>6815</v>
      </c>
      <c r="C97" s="3" t="s">
        <v>94</v>
      </c>
      <c r="D97" s="19"/>
      <c r="E97" s="19"/>
      <c r="F97" s="19"/>
      <c r="G97" s="19"/>
      <c r="H97" s="12">
        <v>0</v>
      </c>
      <c r="I97" s="12">
        <v>0</v>
      </c>
      <c r="J97" s="12">
        <v>0</v>
      </c>
      <c r="K97" s="31">
        <v>0</v>
      </c>
      <c r="L97" s="43"/>
    </row>
    <row r="98" spans="1:12" ht="12.75">
      <c r="A98" s="13">
        <v>6820</v>
      </c>
      <c r="B98" s="13">
        <v>6820</v>
      </c>
      <c r="C98" s="3" t="s">
        <v>95</v>
      </c>
      <c r="D98" s="19"/>
      <c r="E98" s="19"/>
      <c r="F98" s="19"/>
      <c r="G98" s="19"/>
      <c r="H98" s="12">
        <v>0</v>
      </c>
      <c r="I98" s="12">
        <v>0</v>
      </c>
      <c r="J98" s="12">
        <v>0</v>
      </c>
      <c r="K98" s="31">
        <v>0</v>
      </c>
      <c r="L98" s="43"/>
    </row>
    <row r="99" spans="1:12" ht="12.75">
      <c r="A99" s="13">
        <v>6860</v>
      </c>
      <c r="B99" s="13">
        <v>6860</v>
      </c>
      <c r="C99" s="3" t="s">
        <v>96</v>
      </c>
      <c r="D99" s="19"/>
      <c r="E99" s="19"/>
      <c r="F99" s="19"/>
      <c r="G99" s="19">
        <v>5000</v>
      </c>
      <c r="H99" s="12">
        <v>0</v>
      </c>
      <c r="I99" s="12">
        <v>1332.46</v>
      </c>
      <c r="J99" s="12">
        <v>1882.66</v>
      </c>
      <c r="K99" s="31">
        <v>5000</v>
      </c>
      <c r="L99" s="43">
        <v>6649</v>
      </c>
    </row>
    <row r="100" spans="1:12" ht="12.75">
      <c r="A100" s="13">
        <v>6900</v>
      </c>
      <c r="B100" s="13">
        <v>6900</v>
      </c>
      <c r="C100" s="3" t="s">
        <v>97</v>
      </c>
      <c r="D100" s="19"/>
      <c r="E100" s="19"/>
      <c r="F100" s="19"/>
      <c r="G100" s="19">
        <v>5000</v>
      </c>
      <c r="H100" s="12">
        <v>0</v>
      </c>
      <c r="I100" s="12">
        <v>0</v>
      </c>
      <c r="J100" s="12">
        <v>0</v>
      </c>
      <c r="K100" s="31">
        <v>5000</v>
      </c>
      <c r="L100" s="43"/>
    </row>
    <row r="101" spans="1:12" ht="12.75">
      <c r="A101" s="13">
        <v>6920</v>
      </c>
      <c r="B101" s="13">
        <v>6920</v>
      </c>
      <c r="C101" s="3" t="s">
        <v>98</v>
      </c>
      <c r="D101" s="19"/>
      <c r="E101" s="19"/>
      <c r="F101" s="19"/>
      <c r="G101" s="19">
        <v>5000</v>
      </c>
      <c r="H101" s="12">
        <v>0</v>
      </c>
      <c r="I101" s="12">
        <v>0</v>
      </c>
      <c r="J101" s="12">
        <v>0</v>
      </c>
      <c r="K101" s="31">
        <v>5000</v>
      </c>
      <c r="L101" s="43">
        <v>2513</v>
      </c>
    </row>
    <row r="102" spans="1:12" ht="12.75">
      <c r="A102" s="13">
        <v>6930</v>
      </c>
      <c r="B102" s="13">
        <v>6930</v>
      </c>
      <c r="C102" s="3" t="s">
        <v>99</v>
      </c>
      <c r="D102" s="19"/>
      <c r="E102" s="19"/>
      <c r="F102" s="19"/>
      <c r="G102" s="19"/>
      <c r="H102" s="12">
        <v>0</v>
      </c>
      <c r="I102" s="12">
        <v>0</v>
      </c>
      <c r="J102" s="12">
        <v>0</v>
      </c>
      <c r="K102" s="31">
        <v>0</v>
      </c>
      <c r="L102" s="43">
        <v>398</v>
      </c>
    </row>
    <row r="103" spans="1:12" ht="12.75">
      <c r="A103" s="13">
        <v>6940</v>
      </c>
      <c r="B103" s="13">
        <v>6940</v>
      </c>
      <c r="C103" s="3" t="s">
        <v>100</v>
      </c>
      <c r="D103" s="19"/>
      <c r="E103" s="19"/>
      <c r="F103" s="19"/>
      <c r="G103" s="19"/>
      <c r="H103" s="12">
        <v>0</v>
      </c>
      <c r="I103" s="12">
        <v>0</v>
      </c>
      <c r="J103" s="12">
        <v>295</v>
      </c>
      <c r="K103" s="31">
        <v>0</v>
      </c>
      <c r="L103" s="43"/>
    </row>
    <row r="104" spans="1:12" ht="12.75">
      <c r="A104" s="13">
        <v>7140</v>
      </c>
      <c r="B104" s="13">
        <v>7140</v>
      </c>
      <c r="C104" s="3" t="s">
        <v>102</v>
      </c>
      <c r="D104" s="19"/>
      <c r="E104" s="19"/>
      <c r="F104" s="19"/>
      <c r="G104" s="19"/>
      <c r="H104" s="12">
        <v>0</v>
      </c>
      <c r="I104" s="12">
        <v>0</v>
      </c>
      <c r="J104" s="12">
        <v>0</v>
      </c>
      <c r="K104" s="31">
        <v>0</v>
      </c>
      <c r="L104" s="43">
        <v>1933</v>
      </c>
    </row>
    <row r="105" spans="1:12" ht="12.75">
      <c r="A105" s="13">
        <v>7320</v>
      </c>
      <c r="B105" s="13">
        <v>7320</v>
      </c>
      <c r="C105" s="3" t="s">
        <v>103</v>
      </c>
      <c r="D105" s="19"/>
      <c r="E105" s="19"/>
      <c r="F105" s="19"/>
      <c r="G105" s="19"/>
      <c r="H105" s="12">
        <v>0</v>
      </c>
      <c r="I105" s="12">
        <v>0</v>
      </c>
      <c r="J105" s="12">
        <v>0</v>
      </c>
      <c r="K105" s="31">
        <v>0</v>
      </c>
      <c r="L105" s="43"/>
    </row>
    <row r="106" spans="1:12" ht="12.75">
      <c r="A106" s="13">
        <v>7400</v>
      </c>
      <c r="B106" s="13">
        <v>7400</v>
      </c>
      <c r="C106" s="3" t="s">
        <v>104</v>
      </c>
      <c r="D106" s="19"/>
      <c r="E106" s="19"/>
      <c r="F106" s="19"/>
      <c r="G106" s="19"/>
      <c r="H106" s="12">
        <v>0</v>
      </c>
      <c r="I106" s="12">
        <v>0</v>
      </c>
      <c r="J106" s="12">
        <v>0</v>
      </c>
      <c r="K106" s="31">
        <v>0</v>
      </c>
      <c r="L106" s="43"/>
    </row>
    <row r="107" spans="1:12" ht="12.75">
      <c r="A107" s="13">
        <v>7430</v>
      </c>
      <c r="B107" s="13">
        <v>7430</v>
      </c>
      <c r="C107" s="3" t="s">
        <v>105</v>
      </c>
      <c r="D107" s="19"/>
      <c r="E107" s="19"/>
      <c r="F107" s="19"/>
      <c r="G107" s="19">
        <v>5000</v>
      </c>
      <c r="H107" s="12">
        <v>0</v>
      </c>
      <c r="I107" s="12">
        <v>0</v>
      </c>
      <c r="J107" s="12">
        <v>0</v>
      </c>
      <c r="K107" s="31">
        <v>5000</v>
      </c>
      <c r="L107" s="43">
        <v>26954</v>
      </c>
    </row>
    <row r="108" spans="1:13" ht="12.75">
      <c r="A108" s="13">
        <v>7500</v>
      </c>
      <c r="B108" s="13">
        <v>7500</v>
      </c>
      <c r="C108" s="3" t="s">
        <v>106</v>
      </c>
      <c r="D108" s="19"/>
      <c r="E108" s="19"/>
      <c r="F108" s="19"/>
      <c r="G108" s="19"/>
      <c r="H108" s="12">
        <v>0</v>
      </c>
      <c r="I108" s="12">
        <v>0</v>
      </c>
      <c r="J108" s="12">
        <v>0</v>
      </c>
      <c r="K108" s="31">
        <v>0</v>
      </c>
      <c r="L108" s="43"/>
      <c r="M108" t="s">
        <v>149</v>
      </c>
    </row>
    <row r="109" spans="1:12" ht="12.75">
      <c r="A109" s="13">
        <v>7601</v>
      </c>
      <c r="B109" s="13">
        <v>7601</v>
      </c>
      <c r="C109" s="3" t="s">
        <v>107</v>
      </c>
      <c r="D109" s="19"/>
      <c r="E109" s="19"/>
      <c r="F109" s="19"/>
      <c r="G109" s="19"/>
      <c r="H109" s="12">
        <v>0</v>
      </c>
      <c r="I109" s="12">
        <v>0</v>
      </c>
      <c r="J109" s="12">
        <v>0</v>
      </c>
      <c r="K109" s="31">
        <v>0</v>
      </c>
      <c r="L109" s="43">
        <v>-84765</v>
      </c>
    </row>
    <row r="110" spans="1:12" ht="12.75">
      <c r="A110" s="13">
        <v>7740</v>
      </c>
      <c r="B110" s="13">
        <v>7740</v>
      </c>
      <c r="C110" s="3" t="s">
        <v>108</v>
      </c>
      <c r="D110" s="19"/>
      <c r="E110" s="19"/>
      <c r="F110" s="19"/>
      <c r="G110" s="19"/>
      <c r="H110" s="12">
        <v>0.18</v>
      </c>
      <c r="I110" s="12">
        <v>-0.12</v>
      </c>
      <c r="J110" s="12">
        <v>-0.12</v>
      </c>
      <c r="K110" s="31">
        <v>0</v>
      </c>
      <c r="L110" s="43">
        <v>-1</v>
      </c>
    </row>
    <row r="111" spans="1:12" ht="12.75">
      <c r="A111" s="13">
        <v>7770</v>
      </c>
      <c r="B111" s="13">
        <v>7770</v>
      </c>
      <c r="C111" s="3" t="s">
        <v>109</v>
      </c>
      <c r="D111" s="19"/>
      <c r="E111" s="19"/>
      <c r="F111" s="19"/>
      <c r="G111" s="19">
        <v>2000</v>
      </c>
      <c r="H111" s="12">
        <v>308.5</v>
      </c>
      <c r="I111" s="12">
        <v>623.5</v>
      </c>
      <c r="J111" s="12">
        <v>968.25</v>
      </c>
      <c r="K111" s="31">
        <v>2000</v>
      </c>
      <c r="L111" s="43">
        <v>1901</v>
      </c>
    </row>
    <row r="112" spans="1:12" ht="12.75">
      <c r="A112" s="13">
        <v>7780</v>
      </c>
      <c r="B112" s="13">
        <v>7780</v>
      </c>
      <c r="C112" s="3" t="s">
        <v>110</v>
      </c>
      <c r="D112" s="19"/>
      <c r="E112" s="19"/>
      <c r="F112" s="19"/>
      <c r="G112" s="19"/>
      <c r="H112" s="12">
        <v>783.53</v>
      </c>
      <c r="I112" s="12">
        <v>992.52</v>
      </c>
      <c r="J112" s="12">
        <v>992.52</v>
      </c>
      <c r="K112" s="31">
        <v>0</v>
      </c>
      <c r="L112" s="43"/>
    </row>
    <row r="113" spans="1:12" ht="12.75">
      <c r="A113" s="13">
        <v>7790</v>
      </c>
      <c r="B113" s="13">
        <v>7790</v>
      </c>
      <c r="C113" s="3" t="s">
        <v>111</v>
      </c>
      <c r="D113" s="19"/>
      <c r="E113" s="19"/>
      <c r="F113" s="19"/>
      <c r="G113" s="19">
        <v>23500</v>
      </c>
      <c r="H113" s="12">
        <v>1157</v>
      </c>
      <c r="I113" s="12">
        <v>1457</v>
      </c>
      <c r="J113" s="12">
        <v>1457</v>
      </c>
      <c r="K113" s="31">
        <v>20800</v>
      </c>
      <c r="L113" s="43">
        <v>2828</v>
      </c>
    </row>
    <row r="114" spans="1:12" ht="12.75">
      <c r="A114" s="13">
        <v>7791</v>
      </c>
      <c r="B114" s="13">
        <v>7791</v>
      </c>
      <c r="C114" s="3" t="s">
        <v>121</v>
      </c>
      <c r="D114" s="19"/>
      <c r="E114" s="19"/>
      <c r="F114" s="19"/>
      <c r="G114" s="19"/>
      <c r="H114" s="12">
        <v>0</v>
      </c>
      <c r="I114" s="12">
        <v>0</v>
      </c>
      <c r="J114" s="12">
        <v>0</v>
      </c>
      <c r="K114" s="31">
        <v>0</v>
      </c>
      <c r="L114" s="43"/>
    </row>
    <row r="115" spans="1:12" ht="12.75">
      <c r="A115" s="13">
        <v>7795</v>
      </c>
      <c r="B115" s="13">
        <v>7795</v>
      </c>
      <c r="C115" s="3" t="s">
        <v>123</v>
      </c>
      <c r="D115" s="19"/>
      <c r="E115" s="19"/>
      <c r="F115" s="19"/>
      <c r="G115" s="19">
        <v>40000</v>
      </c>
      <c r="H115" s="12">
        <v>69.32</v>
      </c>
      <c r="I115" s="12">
        <v>27447.05</v>
      </c>
      <c r="J115" s="12">
        <v>37206.16</v>
      </c>
      <c r="K115" s="31">
        <v>80000</v>
      </c>
      <c r="L115" s="43">
        <v>67725</v>
      </c>
    </row>
    <row r="116" spans="1:12" ht="12.75">
      <c r="A116" s="13">
        <v>7796</v>
      </c>
      <c r="B116" s="13">
        <v>7796</v>
      </c>
      <c r="C116" s="3" t="s">
        <v>124</v>
      </c>
      <c r="D116" s="19"/>
      <c r="E116" s="19"/>
      <c r="F116" s="19"/>
      <c r="G116" s="19"/>
      <c r="H116" s="12">
        <v>0</v>
      </c>
      <c r="I116" s="12">
        <v>0</v>
      </c>
      <c r="J116" s="12">
        <v>0</v>
      </c>
      <c r="K116" s="31">
        <v>76010</v>
      </c>
      <c r="L116" s="43">
        <v>31815</v>
      </c>
    </row>
    <row r="117" spans="1:12" ht="12.75">
      <c r="A117" s="13">
        <v>7797</v>
      </c>
      <c r="B117" s="13">
        <v>7797</v>
      </c>
      <c r="C117" s="3" t="s">
        <v>125</v>
      </c>
      <c r="D117" s="19"/>
      <c r="E117" s="19"/>
      <c r="F117" s="19"/>
      <c r="G117" s="19">
        <v>5000</v>
      </c>
      <c r="H117" s="12">
        <v>60.82</v>
      </c>
      <c r="I117" s="12">
        <v>4333.91</v>
      </c>
      <c r="J117" s="12">
        <v>4473.06</v>
      </c>
      <c r="K117" s="31">
        <v>5000</v>
      </c>
      <c r="L117" s="43">
        <v>6419</v>
      </c>
    </row>
    <row r="118" spans="1:12" ht="12.75">
      <c r="A118" s="13">
        <v>7798</v>
      </c>
      <c r="B118" s="13">
        <v>7798</v>
      </c>
      <c r="C118" s="3" t="s">
        <v>129</v>
      </c>
      <c r="D118" s="19"/>
      <c r="E118" s="19"/>
      <c r="F118" s="19"/>
      <c r="G118" s="19"/>
      <c r="H118" s="12">
        <v>0</v>
      </c>
      <c r="I118" s="12">
        <v>0</v>
      </c>
      <c r="J118" s="12">
        <v>0</v>
      </c>
      <c r="K118" s="31">
        <v>0</v>
      </c>
      <c r="L118" s="43"/>
    </row>
    <row r="119" spans="1:12" ht="12.75">
      <c r="A119" s="13">
        <v>7830</v>
      </c>
      <c r="B119" s="13">
        <v>7830</v>
      </c>
      <c r="C119" s="3" t="s">
        <v>112</v>
      </c>
      <c r="D119" s="19"/>
      <c r="E119" s="19"/>
      <c r="F119" s="19"/>
      <c r="G119" s="19"/>
      <c r="H119" s="12">
        <v>0</v>
      </c>
      <c r="I119" s="12">
        <v>0</v>
      </c>
      <c r="J119" s="12">
        <v>0</v>
      </c>
      <c r="K119" s="31">
        <v>0</v>
      </c>
      <c r="L119" s="43"/>
    </row>
    <row r="120" spans="1:12" ht="12.75">
      <c r="A120" s="13">
        <v>7990</v>
      </c>
      <c r="B120" s="13">
        <v>7990</v>
      </c>
      <c r="C120" s="3" t="s">
        <v>113</v>
      </c>
      <c r="D120" s="19"/>
      <c r="E120" s="19"/>
      <c r="F120" s="19"/>
      <c r="G120" s="19"/>
      <c r="H120" s="12">
        <v>0</v>
      </c>
      <c r="I120" s="12">
        <v>0</v>
      </c>
      <c r="J120" s="12">
        <v>0</v>
      </c>
      <c r="K120" s="31">
        <v>0</v>
      </c>
      <c r="L120" s="43"/>
    </row>
    <row r="121" spans="1:12" ht="12.75">
      <c r="A121" s="13"/>
      <c r="B121" s="13"/>
      <c r="C121" s="3"/>
      <c r="D121" s="19"/>
      <c r="E121" s="19"/>
      <c r="F121" s="19"/>
      <c r="G121" s="19"/>
      <c r="H121" s="12"/>
      <c r="I121" s="12"/>
      <c r="J121" s="12"/>
      <c r="K121" s="31"/>
      <c r="L121" s="43"/>
    </row>
    <row r="122" spans="1:12" ht="12.75">
      <c r="A122" s="11"/>
      <c r="B122" s="11"/>
      <c r="C122" s="6" t="s">
        <v>6</v>
      </c>
      <c r="D122" s="24">
        <f>SUM(D84:D120)</f>
        <v>0</v>
      </c>
      <c r="E122" s="24">
        <f>SUM(E84:E120)</f>
        <v>0</v>
      </c>
      <c r="F122" s="24">
        <f>SUM(F84:F120)</f>
        <v>0</v>
      </c>
      <c r="G122" s="24">
        <f>SUM(G84:G120)</f>
        <v>1281000</v>
      </c>
      <c r="H122" s="7">
        <f>SUM(H84:H121)</f>
        <v>447365.0800000001</v>
      </c>
      <c r="I122" s="7">
        <f>SUM(I84:I121)</f>
        <v>624776.1900000001</v>
      </c>
      <c r="J122" s="7">
        <f>SUM(J84:J121)</f>
        <v>789939.4700000001</v>
      </c>
      <c r="K122" s="32">
        <f>SUM(K84:K121)</f>
        <v>1314810</v>
      </c>
      <c r="L122" s="46">
        <f>SUM(L84:L121)</f>
        <v>1050406</v>
      </c>
    </row>
    <row r="123" spans="1:12" ht="12.75">
      <c r="A123" s="11"/>
      <c r="B123" s="11"/>
      <c r="C123" s="6"/>
      <c r="D123" s="20"/>
      <c r="E123" s="20"/>
      <c r="F123" s="20"/>
      <c r="G123" s="20"/>
      <c r="H123" s="12"/>
      <c r="I123" s="7"/>
      <c r="J123" s="7"/>
      <c r="K123" s="32"/>
      <c r="L123" s="43"/>
    </row>
    <row r="124" spans="1:12" ht="12.75">
      <c r="A124" s="13">
        <v>6000</v>
      </c>
      <c r="B124" s="13">
        <v>6000</v>
      </c>
      <c r="C124" s="3" t="s">
        <v>114</v>
      </c>
      <c r="D124" s="19"/>
      <c r="E124" s="19"/>
      <c r="F124" s="19"/>
      <c r="G124" s="19"/>
      <c r="H124" s="12">
        <v>69959.49</v>
      </c>
      <c r="I124" s="12">
        <v>139918.98</v>
      </c>
      <c r="J124" s="12">
        <v>209878.47</v>
      </c>
      <c r="K124" s="31">
        <v>315000</v>
      </c>
      <c r="L124" s="47">
        <v>286250</v>
      </c>
    </row>
    <row r="125" spans="1:12" ht="12.75">
      <c r="A125" s="13">
        <v>6010</v>
      </c>
      <c r="B125" s="13">
        <v>6010</v>
      </c>
      <c r="C125" s="3" t="s">
        <v>115</v>
      </c>
      <c r="D125" s="19"/>
      <c r="E125" s="19"/>
      <c r="F125" s="19"/>
      <c r="G125" s="19">
        <v>330000</v>
      </c>
      <c r="H125" s="12">
        <v>3846</v>
      </c>
      <c r="I125" s="12">
        <v>7692</v>
      </c>
      <c r="J125" s="12">
        <v>11538</v>
      </c>
      <c r="K125" s="31">
        <v>15000</v>
      </c>
      <c r="L125" s="43">
        <v>15384</v>
      </c>
    </row>
    <row r="126" spans="1:12" ht="12.75">
      <c r="A126" s="11"/>
      <c r="B126" s="11"/>
      <c r="C126" s="6" t="s">
        <v>10</v>
      </c>
      <c r="D126" s="24">
        <f aca="true" t="shared" si="4" ref="D126:L126">SUM(D124:D125)</f>
        <v>0</v>
      </c>
      <c r="E126" s="24">
        <f t="shared" si="4"/>
        <v>0</v>
      </c>
      <c r="F126" s="24">
        <f t="shared" si="4"/>
        <v>0</v>
      </c>
      <c r="G126" s="24">
        <f t="shared" si="4"/>
        <v>330000</v>
      </c>
      <c r="H126" s="7">
        <f t="shared" si="4"/>
        <v>73805.49</v>
      </c>
      <c r="I126" s="7">
        <f t="shared" si="4"/>
        <v>147610.98</v>
      </c>
      <c r="J126" s="7">
        <f t="shared" si="4"/>
        <v>221416.47</v>
      </c>
      <c r="K126" s="32">
        <f t="shared" si="4"/>
        <v>330000</v>
      </c>
      <c r="L126" s="46">
        <f t="shared" si="4"/>
        <v>301634</v>
      </c>
    </row>
    <row r="127" spans="1:12" ht="12.75">
      <c r="A127" s="13"/>
      <c r="B127" s="13"/>
      <c r="C127" s="3"/>
      <c r="D127" s="19"/>
      <c r="E127" s="19"/>
      <c r="F127" s="19"/>
      <c r="G127" s="19"/>
      <c r="H127" s="12"/>
      <c r="I127" s="12"/>
      <c r="J127" s="12"/>
      <c r="K127" s="31"/>
      <c r="L127" s="43"/>
    </row>
    <row r="128" spans="1:12" ht="13.5" customHeight="1">
      <c r="A128" s="11"/>
      <c r="B128" s="11"/>
      <c r="C128" s="6" t="s">
        <v>2</v>
      </c>
      <c r="D128" s="24">
        <f>D39-D126-D122-D82-D57</f>
        <v>0</v>
      </c>
      <c r="E128" s="24">
        <f>E39-E126-E122-E82-E57</f>
        <v>0</v>
      </c>
      <c r="F128" s="24">
        <f>F39-F126-F122-F82-F57</f>
        <v>0</v>
      </c>
      <c r="G128" s="24">
        <f>G39-G126-G122-G82-G57</f>
        <v>84900</v>
      </c>
      <c r="H128" s="7">
        <f>H39-H57-H82-H122-H126</f>
        <v>-1219404.43</v>
      </c>
      <c r="I128" s="7">
        <f>I39-I57-I82-I122-I126</f>
        <v>2370005.3899999997</v>
      </c>
      <c r="J128" s="7">
        <f>J39-J57-J82-J122-J126</f>
        <v>1952828.7899999998</v>
      </c>
      <c r="K128" s="32">
        <f>K39-K57-K82-K122-K126</f>
        <v>29178</v>
      </c>
      <c r="L128" s="44">
        <f>L39-L57-L82-L122-L126</f>
        <v>277260</v>
      </c>
    </row>
    <row r="129" spans="1:12" ht="13.5" customHeight="1">
      <c r="A129" s="13"/>
      <c r="B129" s="13"/>
      <c r="C129" s="3"/>
      <c r="D129" s="19"/>
      <c r="E129" s="19"/>
      <c r="F129" s="19"/>
      <c r="G129" s="19"/>
      <c r="H129" s="12"/>
      <c r="I129" s="12"/>
      <c r="J129" s="12"/>
      <c r="K129" s="31"/>
      <c r="L129" s="43"/>
    </row>
    <row r="130" spans="1:12" ht="13.5" customHeight="1">
      <c r="A130" s="13">
        <v>8050</v>
      </c>
      <c r="B130" s="13">
        <v>8050</v>
      </c>
      <c r="C130" s="3" t="s">
        <v>7</v>
      </c>
      <c r="D130" s="19"/>
      <c r="E130" s="19"/>
      <c r="F130" s="19"/>
      <c r="G130" s="19"/>
      <c r="H130" s="12">
        <v>0</v>
      </c>
      <c r="I130" s="12">
        <v>0</v>
      </c>
      <c r="J130" s="12">
        <v>0</v>
      </c>
      <c r="K130" s="31">
        <v>0</v>
      </c>
      <c r="L130" s="47">
        <v>-3484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19"/>
      <c r="E131" s="19"/>
      <c r="F131" s="19"/>
      <c r="G131" s="19"/>
      <c r="H131" s="12">
        <v>0</v>
      </c>
      <c r="I131" s="12">
        <v>0</v>
      </c>
      <c r="J131" s="12">
        <v>0</v>
      </c>
      <c r="K131" s="31">
        <v>0</v>
      </c>
      <c r="L131" s="43"/>
    </row>
    <row r="132" spans="1:12" ht="13.5" customHeight="1">
      <c r="A132" s="13">
        <v>8150</v>
      </c>
      <c r="B132" s="13">
        <v>8150</v>
      </c>
      <c r="C132" s="3" t="s">
        <v>116</v>
      </c>
      <c r="D132" s="19"/>
      <c r="E132" s="19"/>
      <c r="F132" s="19"/>
      <c r="G132" s="19">
        <v>25000</v>
      </c>
      <c r="H132" s="12">
        <v>4915.75</v>
      </c>
      <c r="I132" s="12">
        <v>10915.75</v>
      </c>
      <c r="J132" s="12">
        <v>16915.75</v>
      </c>
      <c r="K132" s="31">
        <v>25000</v>
      </c>
      <c r="L132" s="43">
        <v>29934</v>
      </c>
    </row>
    <row r="133" spans="1:12" ht="13.5" customHeight="1">
      <c r="A133" s="11"/>
      <c r="B133" s="11"/>
      <c r="C133" s="6" t="s">
        <v>17</v>
      </c>
      <c r="D133" s="24">
        <f aca="true" t="shared" si="5" ref="D133:L133">SUM(D130:D132)</f>
        <v>0</v>
      </c>
      <c r="E133" s="24">
        <f t="shared" si="5"/>
        <v>0</v>
      </c>
      <c r="F133" s="24">
        <f t="shared" si="5"/>
        <v>0</v>
      </c>
      <c r="G133" s="24">
        <f t="shared" si="5"/>
        <v>25000</v>
      </c>
      <c r="H133" s="7">
        <f t="shared" si="5"/>
        <v>4915.75</v>
      </c>
      <c r="I133" s="7">
        <f t="shared" si="5"/>
        <v>10915.75</v>
      </c>
      <c r="J133" s="7">
        <f t="shared" si="5"/>
        <v>16915.75</v>
      </c>
      <c r="K133" s="32">
        <f t="shared" si="5"/>
        <v>25000</v>
      </c>
      <c r="L133" s="46">
        <f t="shared" si="5"/>
        <v>26450</v>
      </c>
    </row>
    <row r="134" spans="1:12" ht="12.75">
      <c r="A134" s="13"/>
      <c r="B134" s="13"/>
      <c r="C134" s="3"/>
      <c r="D134" s="19"/>
      <c r="E134" s="19"/>
      <c r="F134" s="19"/>
      <c r="G134" s="19"/>
      <c r="H134" s="12"/>
      <c r="I134" s="12"/>
      <c r="J134" s="12"/>
      <c r="K134" s="31"/>
      <c r="L134" s="43"/>
    </row>
    <row r="135" spans="1:12" ht="12.75">
      <c r="A135" s="11"/>
      <c r="B135" s="11"/>
      <c r="C135" s="8" t="s">
        <v>8</v>
      </c>
      <c r="D135" s="25">
        <f aca="true" t="shared" si="6" ref="D135:L135">D128-D133</f>
        <v>0</v>
      </c>
      <c r="E135" s="25">
        <f t="shared" si="6"/>
        <v>0</v>
      </c>
      <c r="F135" s="25">
        <f t="shared" si="6"/>
        <v>0</v>
      </c>
      <c r="G135" s="25">
        <f t="shared" si="6"/>
        <v>59900</v>
      </c>
      <c r="H135" s="9">
        <f t="shared" si="6"/>
        <v>-1224320.18</v>
      </c>
      <c r="I135" s="9">
        <f t="shared" si="6"/>
        <v>2359089.6399999997</v>
      </c>
      <c r="J135" s="9">
        <f t="shared" si="6"/>
        <v>1935913.0399999998</v>
      </c>
      <c r="K135" s="33">
        <f t="shared" si="6"/>
        <v>4178</v>
      </c>
      <c r="L135" s="45">
        <f t="shared" si="6"/>
        <v>250810</v>
      </c>
    </row>
    <row r="136" spans="3:12" ht="15.75" customHeight="1">
      <c r="C136" s="38"/>
      <c r="D136" s="38"/>
      <c r="E136" s="38"/>
      <c r="F136" s="38"/>
      <c r="G136" s="38"/>
      <c r="H136" s="38"/>
      <c r="I136" s="39"/>
      <c r="J136" s="39"/>
      <c r="K136" s="39"/>
      <c r="L136" s="40"/>
    </row>
    <row r="137" ht="12.75">
      <c r="L13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36"/>
  <sheetViews>
    <sheetView zoomScalePageLayoutView="0" workbookViewId="0" topLeftCell="A1">
      <selection activeCell="G137" sqref="G137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2" customWidth="1"/>
    <col min="8" max="11" width="10.421875" style="2" customWidth="1"/>
    <col min="12" max="12" width="13.57421875" style="0" bestFit="1" customWidth="1"/>
    <col min="13" max="13" width="17.421875" style="0" bestFit="1" customWidth="1"/>
    <col min="14" max="14" width="20.28125" style="0" bestFit="1" customWidth="1"/>
  </cols>
  <sheetData>
    <row r="1" spans="1:11" ht="15">
      <c r="A1" s="2">
        <v>114</v>
      </c>
      <c r="C1" s="1" t="s">
        <v>13</v>
      </c>
      <c r="D1" s="1" t="s">
        <v>130</v>
      </c>
      <c r="E1" s="1"/>
      <c r="F1" s="1"/>
      <c r="G1" s="1"/>
      <c r="J1" s="4"/>
      <c r="K1"/>
    </row>
    <row r="2" spans="3:11" ht="15">
      <c r="C2" s="1"/>
      <c r="D2" s="1"/>
      <c r="E2" s="1"/>
      <c r="F2" s="1"/>
      <c r="G2" s="1"/>
      <c r="H2" s="1"/>
      <c r="K2" s="1"/>
    </row>
    <row r="3" spans="3:11" ht="15">
      <c r="C3" s="1" t="s">
        <v>18</v>
      </c>
      <c r="D3" s="1"/>
      <c r="E3" s="1"/>
      <c r="F3" s="1"/>
      <c r="G3" s="1"/>
      <c r="H3" s="1"/>
      <c r="K3" s="1"/>
    </row>
    <row r="4" spans="3:11" ht="15">
      <c r="C4" s="1"/>
      <c r="D4" s="1"/>
      <c r="E4" s="1"/>
      <c r="F4" s="1"/>
      <c r="G4" s="1"/>
      <c r="H4" s="1"/>
      <c r="K4" s="1"/>
    </row>
    <row r="5" spans="1:11" s="18" customFormat="1" ht="12" hidden="1">
      <c r="A5" s="16"/>
      <c r="B5" s="16"/>
      <c r="C5" s="17"/>
      <c r="D5" s="17"/>
      <c r="E5" s="17"/>
      <c r="F5" s="17"/>
      <c r="G5" s="17"/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</row>
    <row r="6" spans="1:11" s="18" customFormat="1" ht="12" hidden="1">
      <c r="A6" s="16"/>
      <c r="B6" s="16"/>
      <c r="C6" s="17"/>
      <c r="D6" s="17"/>
      <c r="E6" s="17"/>
      <c r="F6" s="17"/>
      <c r="G6" s="17"/>
      <c r="H6" s="17">
        <f>'HS'!H6</f>
        <v>201803</v>
      </c>
      <c r="I6" s="17">
        <f>'HS'!I6</f>
        <v>201806</v>
      </c>
      <c r="J6" s="17" t="e">
        <f>'HS'!J6</f>
        <v>#REF!</v>
      </c>
      <c r="K6" s="17" t="e">
        <f>'HS'!K6</f>
        <v>#REF!</v>
      </c>
    </row>
    <row r="7" spans="4:14" ht="12.75">
      <c r="D7" s="23" t="s">
        <v>130</v>
      </c>
      <c r="E7" s="23" t="s">
        <v>130</v>
      </c>
      <c r="F7" s="23" t="s">
        <v>130</v>
      </c>
      <c r="G7" s="23" t="s">
        <v>130</v>
      </c>
      <c r="H7" s="27" t="s">
        <v>135</v>
      </c>
      <c r="I7" s="27" t="s">
        <v>135</v>
      </c>
      <c r="J7" s="27" t="s">
        <v>135</v>
      </c>
      <c r="K7" s="27" t="s">
        <v>131</v>
      </c>
      <c r="L7" s="29" t="s">
        <v>135</v>
      </c>
      <c r="M7" t="s">
        <v>137</v>
      </c>
      <c r="N7" t="s">
        <v>173</v>
      </c>
    </row>
    <row r="8" spans="1:12" ht="12.75">
      <c r="A8" s="4"/>
      <c r="B8" s="5"/>
      <c r="C8" s="22" t="s">
        <v>0</v>
      </c>
      <c r="D8" s="21" t="s">
        <v>30</v>
      </c>
      <c r="E8" s="21" t="s">
        <v>31</v>
      </c>
      <c r="F8" s="21" t="s">
        <v>32</v>
      </c>
      <c r="G8" s="21" t="s">
        <v>33</v>
      </c>
      <c r="H8" s="28" t="s">
        <v>132</v>
      </c>
      <c r="I8" s="28" t="s">
        <v>133</v>
      </c>
      <c r="J8" s="28" t="s">
        <v>134</v>
      </c>
      <c r="K8" s="28">
        <v>2018</v>
      </c>
      <c r="L8" s="30">
        <v>2017</v>
      </c>
    </row>
    <row r="9" spans="1:12" ht="12.75">
      <c r="A9" s="13"/>
      <c r="B9" s="13"/>
      <c r="C9" s="3"/>
      <c r="D9" s="19"/>
      <c r="E9" s="19"/>
      <c r="F9" s="19"/>
      <c r="G9" s="19"/>
      <c r="H9" s="12"/>
      <c r="I9" s="12"/>
      <c r="J9" s="12"/>
      <c r="K9" s="31"/>
      <c r="L9" s="42"/>
    </row>
    <row r="10" spans="1:13" ht="12.75">
      <c r="A10" s="13">
        <v>3100</v>
      </c>
      <c r="B10" s="13">
        <v>3100</v>
      </c>
      <c r="C10" s="3" t="s">
        <v>34</v>
      </c>
      <c r="D10" s="19">
        <v>0</v>
      </c>
      <c r="E10" s="19">
        <v>0</v>
      </c>
      <c r="F10" s="19">
        <v>0</v>
      </c>
      <c r="G10" s="19">
        <v>0</v>
      </c>
      <c r="H10" s="12">
        <v>0</v>
      </c>
      <c r="I10" s="12">
        <v>0</v>
      </c>
      <c r="J10" s="12">
        <v>0</v>
      </c>
      <c r="K10" s="31">
        <v>0</v>
      </c>
      <c r="L10" s="43"/>
      <c r="M10" t="s">
        <v>138</v>
      </c>
    </row>
    <row r="11" spans="1:12" ht="12.75">
      <c r="A11" s="13">
        <v>3120</v>
      </c>
      <c r="B11" s="13">
        <v>3120</v>
      </c>
      <c r="C11" s="3" t="s">
        <v>35</v>
      </c>
      <c r="D11" s="19">
        <v>25000</v>
      </c>
      <c r="E11" s="19">
        <v>25000</v>
      </c>
      <c r="F11" s="19">
        <v>25000</v>
      </c>
      <c r="G11" s="19">
        <v>25000</v>
      </c>
      <c r="H11" s="12">
        <v>22000</v>
      </c>
      <c r="I11" s="12">
        <v>24550</v>
      </c>
      <c r="J11" s="12">
        <v>24550</v>
      </c>
      <c r="K11" s="31">
        <v>48000</v>
      </c>
      <c r="L11" s="43">
        <v>26750</v>
      </c>
    </row>
    <row r="12" spans="1:12" ht="12.75">
      <c r="A12" s="13">
        <v>3125</v>
      </c>
      <c r="B12" s="13">
        <v>3125</v>
      </c>
      <c r="C12" s="3" t="s">
        <v>36</v>
      </c>
      <c r="D12" s="19">
        <v>0</v>
      </c>
      <c r="E12" s="19">
        <v>0</v>
      </c>
      <c r="F12" s="19">
        <v>0</v>
      </c>
      <c r="G12" s="19">
        <v>0</v>
      </c>
      <c r="H12" s="12">
        <v>0</v>
      </c>
      <c r="I12" s="12">
        <v>0</v>
      </c>
      <c r="J12" s="12">
        <v>0</v>
      </c>
      <c r="K12" s="31">
        <v>0</v>
      </c>
      <c r="L12" s="43"/>
    </row>
    <row r="13" spans="1:12" ht="12.75">
      <c r="A13" s="13">
        <v>3130</v>
      </c>
      <c r="B13" s="13">
        <v>3130</v>
      </c>
      <c r="C13" s="3" t="s">
        <v>37</v>
      </c>
      <c r="D13" s="19">
        <v>0</v>
      </c>
      <c r="E13" s="19">
        <v>0</v>
      </c>
      <c r="F13" s="19">
        <v>0</v>
      </c>
      <c r="G13" s="19">
        <v>0</v>
      </c>
      <c r="H13" s="12">
        <v>875</v>
      </c>
      <c r="I13" s="12">
        <v>929</v>
      </c>
      <c r="J13" s="12">
        <v>929</v>
      </c>
      <c r="K13" s="31">
        <v>0</v>
      </c>
      <c r="L13" s="43">
        <v>5175</v>
      </c>
    </row>
    <row r="14" spans="1:13" ht="12.75">
      <c r="A14" s="13">
        <v>3200</v>
      </c>
      <c r="B14" s="13">
        <v>3200</v>
      </c>
      <c r="C14" s="3" t="s">
        <v>38</v>
      </c>
      <c r="D14" s="19">
        <v>0</v>
      </c>
      <c r="E14" s="19">
        <v>0</v>
      </c>
      <c r="F14" s="19">
        <v>0</v>
      </c>
      <c r="G14" s="19">
        <v>0</v>
      </c>
      <c r="H14" s="12">
        <v>0</v>
      </c>
      <c r="I14" s="12">
        <v>0</v>
      </c>
      <c r="J14" s="12">
        <v>0</v>
      </c>
      <c r="K14" s="31">
        <v>0</v>
      </c>
      <c r="L14" s="43"/>
      <c r="M14" t="s">
        <v>138</v>
      </c>
    </row>
    <row r="15" spans="1:12" ht="12.75">
      <c r="A15" s="13">
        <v>3210</v>
      </c>
      <c r="B15" s="13">
        <v>3210</v>
      </c>
      <c r="C15" s="3" t="s">
        <v>39</v>
      </c>
      <c r="D15" s="19">
        <v>428075</v>
      </c>
      <c r="E15" s="19">
        <v>428075</v>
      </c>
      <c r="F15" s="19">
        <v>428075</v>
      </c>
      <c r="G15" s="19">
        <v>856150</v>
      </c>
      <c r="H15" s="12">
        <v>401200</v>
      </c>
      <c r="I15" s="12">
        <v>413300</v>
      </c>
      <c r="J15" s="12">
        <v>411400</v>
      </c>
      <c r="K15" s="31">
        <v>807500</v>
      </c>
      <c r="L15" s="43">
        <v>702438</v>
      </c>
    </row>
    <row r="16" spans="1:12" ht="12.75">
      <c r="A16" s="13">
        <v>3215</v>
      </c>
      <c r="B16" s="13">
        <v>3215</v>
      </c>
      <c r="C16" s="3" t="s">
        <v>40</v>
      </c>
      <c r="D16" s="19">
        <v>0</v>
      </c>
      <c r="E16" s="19">
        <v>0</v>
      </c>
      <c r="F16" s="19">
        <v>0</v>
      </c>
      <c r="G16" s="19">
        <v>0</v>
      </c>
      <c r="H16" s="12">
        <v>0</v>
      </c>
      <c r="I16" s="12">
        <v>0</v>
      </c>
      <c r="J16" s="12">
        <v>0</v>
      </c>
      <c r="K16" s="31">
        <v>0</v>
      </c>
      <c r="L16" s="43"/>
    </row>
    <row r="17" spans="1:12" ht="12.75">
      <c r="A17" s="13">
        <v>3217</v>
      </c>
      <c r="B17" s="13">
        <v>3217</v>
      </c>
      <c r="C17" s="3" t="s">
        <v>41</v>
      </c>
      <c r="D17" s="19">
        <v>0</v>
      </c>
      <c r="E17" s="19">
        <v>0</v>
      </c>
      <c r="F17" s="19">
        <v>0</v>
      </c>
      <c r="G17" s="19">
        <v>0</v>
      </c>
      <c r="H17" s="12">
        <v>0</v>
      </c>
      <c r="I17" s="12">
        <v>0</v>
      </c>
      <c r="J17" s="12">
        <v>0</v>
      </c>
      <c r="K17" s="31">
        <v>0</v>
      </c>
      <c r="L17" s="43"/>
    </row>
    <row r="18" spans="1:12" ht="12.75">
      <c r="A18" s="13">
        <v>3218</v>
      </c>
      <c r="B18" s="13">
        <v>3218</v>
      </c>
      <c r="C18" s="3" t="s">
        <v>42</v>
      </c>
      <c r="D18" s="19">
        <v>0</v>
      </c>
      <c r="E18" s="19">
        <v>0</v>
      </c>
      <c r="F18" s="19">
        <v>0</v>
      </c>
      <c r="G18" s="19">
        <v>0</v>
      </c>
      <c r="H18" s="12">
        <v>0</v>
      </c>
      <c r="I18" s="12">
        <v>0</v>
      </c>
      <c r="J18" s="12">
        <v>0</v>
      </c>
      <c r="K18" s="31">
        <v>0</v>
      </c>
      <c r="L18" s="43"/>
    </row>
    <row r="19" spans="1:13" ht="12.75">
      <c r="A19" s="13">
        <v>3220</v>
      </c>
      <c r="B19" s="13">
        <v>3220</v>
      </c>
      <c r="C19" s="3" t="s">
        <v>43</v>
      </c>
      <c r="D19" s="19">
        <v>0</v>
      </c>
      <c r="E19" s="19">
        <v>0</v>
      </c>
      <c r="F19" s="19">
        <v>0</v>
      </c>
      <c r="G19" s="19">
        <v>0</v>
      </c>
      <c r="H19" s="12">
        <v>0</v>
      </c>
      <c r="I19" s="12">
        <v>0</v>
      </c>
      <c r="J19" s="12">
        <v>0</v>
      </c>
      <c r="K19" s="31">
        <v>0</v>
      </c>
      <c r="L19" s="43"/>
      <c r="M19" t="s">
        <v>139</v>
      </c>
    </row>
    <row r="20" spans="1:13" ht="12.75">
      <c r="A20" s="13">
        <v>3320</v>
      </c>
      <c r="B20" s="13">
        <v>3320</v>
      </c>
      <c r="C20" s="3" t="s">
        <v>44</v>
      </c>
      <c r="D20" s="19">
        <v>0</v>
      </c>
      <c r="E20" s="19">
        <v>40000</v>
      </c>
      <c r="F20" s="19">
        <v>40000</v>
      </c>
      <c r="G20" s="19">
        <v>40000</v>
      </c>
      <c r="H20" s="12">
        <v>0</v>
      </c>
      <c r="I20" s="12">
        <v>41936</v>
      </c>
      <c r="J20" s="12">
        <v>41936</v>
      </c>
      <c r="K20" s="31">
        <v>0</v>
      </c>
      <c r="L20" s="43">
        <v>11309</v>
      </c>
      <c r="M20" t="s">
        <v>140</v>
      </c>
    </row>
    <row r="21" spans="1:12" ht="12.75">
      <c r="A21" s="13">
        <v>3321</v>
      </c>
      <c r="B21" s="13">
        <v>3321</v>
      </c>
      <c r="C21" s="3" t="s">
        <v>45</v>
      </c>
      <c r="D21" s="19">
        <v>40000</v>
      </c>
      <c r="E21" s="19">
        <v>50000</v>
      </c>
      <c r="F21" s="19">
        <v>60000</v>
      </c>
      <c r="G21" s="19">
        <v>100000</v>
      </c>
      <c r="H21" s="12">
        <v>44180</v>
      </c>
      <c r="I21" s="12">
        <v>69620</v>
      </c>
      <c r="J21" s="12">
        <v>77400</v>
      </c>
      <c r="K21" s="31">
        <v>110000</v>
      </c>
      <c r="L21" s="43">
        <v>167830</v>
      </c>
    </row>
    <row r="22" spans="1:13" ht="12.75">
      <c r="A22" s="13">
        <v>3325</v>
      </c>
      <c r="B22" s="13">
        <v>3325</v>
      </c>
      <c r="C22" s="3" t="s">
        <v>15</v>
      </c>
      <c r="D22" s="19">
        <v>0</v>
      </c>
      <c r="E22" s="19">
        <v>0</v>
      </c>
      <c r="F22" s="19">
        <v>0</v>
      </c>
      <c r="G22" s="19">
        <v>0</v>
      </c>
      <c r="H22" s="12">
        <v>0</v>
      </c>
      <c r="I22" s="12">
        <v>0</v>
      </c>
      <c r="J22" s="12">
        <v>0</v>
      </c>
      <c r="K22" s="31">
        <v>60000</v>
      </c>
      <c r="L22" s="43"/>
      <c r="M22" t="s">
        <v>141</v>
      </c>
    </row>
    <row r="23" spans="1:12" ht="12.75">
      <c r="A23" s="13">
        <v>3350</v>
      </c>
      <c r="B23" s="13">
        <v>3350</v>
      </c>
      <c r="C23" s="3" t="s">
        <v>46</v>
      </c>
      <c r="D23" s="19">
        <v>40000</v>
      </c>
      <c r="E23" s="19">
        <v>50000</v>
      </c>
      <c r="F23" s="19">
        <v>60000</v>
      </c>
      <c r="G23" s="19">
        <v>100000</v>
      </c>
      <c r="H23" s="12">
        <v>50658.5</v>
      </c>
      <c r="I23" s="12">
        <v>46510.5</v>
      </c>
      <c r="J23" s="12">
        <v>58310.89</v>
      </c>
      <c r="K23" s="31">
        <v>100000</v>
      </c>
      <c r="L23" s="43">
        <v>128988</v>
      </c>
    </row>
    <row r="24" spans="1:12" ht="12.75">
      <c r="A24" s="13">
        <v>3360</v>
      </c>
      <c r="B24" s="13">
        <v>3360</v>
      </c>
      <c r="C24" s="3" t="s">
        <v>47</v>
      </c>
      <c r="D24" s="19">
        <v>0</v>
      </c>
      <c r="E24" s="19">
        <v>0</v>
      </c>
      <c r="F24" s="19">
        <v>0</v>
      </c>
      <c r="G24" s="19">
        <v>0</v>
      </c>
      <c r="H24" s="12">
        <v>0</v>
      </c>
      <c r="I24" s="12">
        <v>0</v>
      </c>
      <c r="J24" s="12">
        <v>0</v>
      </c>
      <c r="K24" s="31">
        <v>0</v>
      </c>
      <c r="L24" s="43"/>
    </row>
    <row r="25" spans="1:12" ht="12.75">
      <c r="A25" s="13">
        <v>3440</v>
      </c>
      <c r="B25" s="13">
        <v>3440</v>
      </c>
      <c r="C25" s="3" t="s">
        <v>20</v>
      </c>
      <c r="D25" s="19">
        <v>0</v>
      </c>
      <c r="E25" s="19">
        <v>0</v>
      </c>
      <c r="F25" s="19">
        <v>0</v>
      </c>
      <c r="G25" s="19">
        <v>0</v>
      </c>
      <c r="H25" s="12">
        <v>0</v>
      </c>
      <c r="I25" s="12">
        <v>0</v>
      </c>
      <c r="J25" s="12">
        <v>0</v>
      </c>
      <c r="K25" s="31">
        <v>0</v>
      </c>
      <c r="L25" s="43"/>
    </row>
    <row r="26" spans="1:12" ht="12.75">
      <c r="A26" s="13">
        <v>3500</v>
      </c>
      <c r="B26" s="13">
        <v>3500</v>
      </c>
      <c r="C26" s="3" t="s">
        <v>16</v>
      </c>
      <c r="D26" s="19">
        <v>0</v>
      </c>
      <c r="E26" s="19">
        <v>0</v>
      </c>
      <c r="F26" s="19">
        <v>0</v>
      </c>
      <c r="G26" s="19">
        <v>0</v>
      </c>
      <c r="H26" s="12">
        <v>0</v>
      </c>
      <c r="I26" s="12">
        <v>0</v>
      </c>
      <c r="J26" s="12">
        <v>0</v>
      </c>
      <c r="K26" s="31">
        <v>0</v>
      </c>
      <c r="L26" s="43"/>
    </row>
    <row r="27" spans="1:12" ht="12.75">
      <c r="A27" s="13">
        <v>3605</v>
      </c>
      <c r="B27" s="13">
        <v>3605</v>
      </c>
      <c r="C27" s="3" t="s">
        <v>48</v>
      </c>
      <c r="D27" s="19">
        <v>0</v>
      </c>
      <c r="E27" s="19">
        <v>0</v>
      </c>
      <c r="F27" s="19">
        <v>0</v>
      </c>
      <c r="G27" s="19">
        <v>0</v>
      </c>
      <c r="H27" s="12">
        <v>0</v>
      </c>
      <c r="I27" s="12">
        <v>0</v>
      </c>
      <c r="J27" s="12">
        <v>0</v>
      </c>
      <c r="K27" s="31">
        <v>0</v>
      </c>
      <c r="L27" s="43">
        <v>1155</v>
      </c>
    </row>
    <row r="28" spans="1:12" ht="12.75">
      <c r="A28" s="13">
        <v>3610</v>
      </c>
      <c r="B28" s="13">
        <v>3610</v>
      </c>
      <c r="C28" s="3" t="s">
        <v>49</v>
      </c>
      <c r="D28" s="19">
        <v>0</v>
      </c>
      <c r="E28" s="19">
        <v>0</v>
      </c>
      <c r="F28" s="19">
        <v>0</v>
      </c>
      <c r="G28" s="19">
        <v>0</v>
      </c>
      <c r="H28" s="12">
        <v>0</v>
      </c>
      <c r="I28" s="12">
        <v>0</v>
      </c>
      <c r="J28" s="12">
        <v>0</v>
      </c>
      <c r="K28" s="31">
        <v>0</v>
      </c>
      <c r="L28" s="43"/>
    </row>
    <row r="29" spans="1:12" ht="12.75">
      <c r="A29" s="13"/>
      <c r="B29" s="13"/>
      <c r="C29" s="6" t="s">
        <v>3</v>
      </c>
      <c r="D29" s="24">
        <f aca="true" t="shared" si="0" ref="D29:L29">SUM(D10:D28)</f>
        <v>533075</v>
      </c>
      <c r="E29" s="24">
        <f t="shared" si="0"/>
        <v>593075</v>
      </c>
      <c r="F29" s="24">
        <f t="shared" si="0"/>
        <v>613075</v>
      </c>
      <c r="G29" s="24">
        <f t="shared" si="0"/>
        <v>1121150</v>
      </c>
      <c r="H29" s="7">
        <f t="shared" si="0"/>
        <v>518913.5</v>
      </c>
      <c r="I29" s="7">
        <f t="shared" si="0"/>
        <v>596845.5</v>
      </c>
      <c r="J29" s="7">
        <f t="shared" si="0"/>
        <v>614525.89</v>
      </c>
      <c r="K29" s="32">
        <f t="shared" si="0"/>
        <v>1125500</v>
      </c>
      <c r="L29" s="44">
        <f t="shared" si="0"/>
        <v>1043645</v>
      </c>
    </row>
    <row r="30" spans="1:12" ht="12.75">
      <c r="A30" s="13"/>
      <c r="B30" s="13"/>
      <c r="C30" s="3"/>
      <c r="D30" s="19"/>
      <c r="E30" s="19"/>
      <c r="F30" s="19"/>
      <c r="G30" s="19"/>
      <c r="H30" s="12"/>
      <c r="I30" s="12"/>
      <c r="J30" s="12"/>
      <c r="K30" s="31"/>
      <c r="L30" s="43"/>
    </row>
    <row r="31" spans="1:12" ht="12.75">
      <c r="A31" s="13">
        <v>3240</v>
      </c>
      <c r="B31" s="13">
        <v>3240</v>
      </c>
      <c r="C31" s="3" t="s">
        <v>50</v>
      </c>
      <c r="D31" s="19">
        <v>32500</v>
      </c>
      <c r="E31" s="19">
        <v>65000</v>
      </c>
      <c r="F31" s="19">
        <v>65000</v>
      </c>
      <c r="G31" s="19">
        <v>65000</v>
      </c>
      <c r="H31" s="12">
        <v>37380</v>
      </c>
      <c r="I31" s="12">
        <v>67935</v>
      </c>
      <c r="J31" s="12">
        <v>67935</v>
      </c>
      <c r="K31" s="31">
        <v>20000</v>
      </c>
      <c r="L31" s="43">
        <v>66629</v>
      </c>
    </row>
    <row r="32" spans="1:13" ht="12.75">
      <c r="A32" s="13">
        <v>3441</v>
      </c>
      <c r="B32" s="13">
        <v>3441</v>
      </c>
      <c r="C32" s="3" t="s">
        <v>51</v>
      </c>
      <c r="D32" s="19">
        <v>0</v>
      </c>
      <c r="E32" s="19">
        <v>0</v>
      </c>
      <c r="F32" s="19">
        <v>0</v>
      </c>
      <c r="G32" s="19">
        <v>67684</v>
      </c>
      <c r="H32" s="12">
        <v>0</v>
      </c>
      <c r="I32" s="12">
        <v>0</v>
      </c>
      <c r="J32" s="12">
        <v>0</v>
      </c>
      <c r="K32" s="31">
        <v>65748</v>
      </c>
      <c r="L32" s="43">
        <v>68497</v>
      </c>
      <c r="M32" t="s">
        <v>142</v>
      </c>
    </row>
    <row r="33" spans="1:13" ht="12.75">
      <c r="A33" s="13">
        <v>3461</v>
      </c>
      <c r="B33" s="13">
        <v>3461</v>
      </c>
      <c r="C33" s="3" t="s">
        <v>52</v>
      </c>
      <c r="D33" s="19">
        <v>0</v>
      </c>
      <c r="E33" s="19">
        <v>0</v>
      </c>
      <c r="F33" s="19">
        <v>100000</v>
      </c>
      <c r="G33" s="19">
        <v>100000</v>
      </c>
      <c r="H33" s="12">
        <v>0</v>
      </c>
      <c r="I33" s="12">
        <v>0</v>
      </c>
      <c r="J33" s="12">
        <v>109877</v>
      </c>
      <c r="K33" s="31">
        <v>110000</v>
      </c>
      <c r="L33" s="43">
        <v>135947</v>
      </c>
      <c r="M33" t="s">
        <v>143</v>
      </c>
    </row>
    <row r="34" spans="1:12" ht="12.75">
      <c r="A34" s="13">
        <v>3630</v>
      </c>
      <c r="B34" s="13">
        <v>3630</v>
      </c>
      <c r="C34" s="3" t="s">
        <v>53</v>
      </c>
      <c r="D34" s="19">
        <v>0</v>
      </c>
      <c r="E34" s="19">
        <v>0</v>
      </c>
      <c r="F34" s="19">
        <v>0</v>
      </c>
      <c r="G34" s="19">
        <v>0</v>
      </c>
      <c r="H34" s="12">
        <v>0</v>
      </c>
      <c r="I34" s="12">
        <v>0</v>
      </c>
      <c r="J34" s="12">
        <v>0</v>
      </c>
      <c r="K34" s="31">
        <v>0</v>
      </c>
      <c r="L34" s="43"/>
    </row>
    <row r="35" spans="1:13" ht="12.75">
      <c r="A35" s="13">
        <v>3800</v>
      </c>
      <c r="B35" s="13">
        <v>3800</v>
      </c>
      <c r="C35" s="3" t="s">
        <v>126</v>
      </c>
      <c r="D35" s="19">
        <v>0</v>
      </c>
      <c r="E35" s="19">
        <v>0</v>
      </c>
      <c r="F35" s="19">
        <v>0</v>
      </c>
      <c r="G35" s="19">
        <v>0</v>
      </c>
      <c r="H35" s="12">
        <v>0</v>
      </c>
      <c r="I35" s="12">
        <v>0</v>
      </c>
      <c r="J35" s="12">
        <v>0</v>
      </c>
      <c r="K35" s="31">
        <v>0</v>
      </c>
      <c r="L35" s="43">
        <v>17320</v>
      </c>
      <c r="M35" t="s">
        <v>144</v>
      </c>
    </row>
    <row r="36" spans="1:12" ht="12.75">
      <c r="A36" s="13">
        <v>3990</v>
      </c>
      <c r="B36" s="13">
        <v>3990</v>
      </c>
      <c r="C36" s="3" t="s">
        <v>54</v>
      </c>
      <c r="D36" s="19">
        <v>0</v>
      </c>
      <c r="E36" s="19">
        <v>0</v>
      </c>
      <c r="F36" s="19">
        <v>0</v>
      </c>
      <c r="G36" s="19">
        <v>0</v>
      </c>
      <c r="H36" s="12">
        <v>0</v>
      </c>
      <c r="I36" s="12">
        <v>-3150</v>
      </c>
      <c r="J36" s="12">
        <v>-3150</v>
      </c>
      <c r="K36" s="31">
        <v>60000</v>
      </c>
      <c r="L36" s="43">
        <v>3750</v>
      </c>
    </row>
    <row r="37" spans="1:12" ht="12.75">
      <c r="A37" s="13">
        <v>3995</v>
      </c>
      <c r="B37" s="13">
        <v>3995</v>
      </c>
      <c r="C37" s="3" t="s">
        <v>21</v>
      </c>
      <c r="D37" s="19">
        <v>0</v>
      </c>
      <c r="E37" s="19">
        <v>0</v>
      </c>
      <c r="F37" s="19">
        <v>0</v>
      </c>
      <c r="G37" s="19">
        <v>0</v>
      </c>
      <c r="H37" s="12">
        <v>0</v>
      </c>
      <c r="I37" s="12">
        <v>0</v>
      </c>
      <c r="J37" s="12">
        <v>0</v>
      </c>
      <c r="K37" s="31">
        <v>0</v>
      </c>
      <c r="L37" s="43"/>
    </row>
    <row r="38" spans="1:12" ht="12.75">
      <c r="A38" s="13"/>
      <c r="B38" s="13"/>
      <c r="C38" s="6" t="s">
        <v>9</v>
      </c>
      <c r="D38" s="24">
        <f aca="true" t="shared" si="1" ref="D38:L38">SUM(D31:D37)</f>
        <v>32500</v>
      </c>
      <c r="E38" s="24">
        <f t="shared" si="1"/>
        <v>65000</v>
      </c>
      <c r="F38" s="24">
        <f t="shared" si="1"/>
        <v>165000</v>
      </c>
      <c r="G38" s="24">
        <f t="shared" si="1"/>
        <v>232684</v>
      </c>
      <c r="H38" s="7">
        <f t="shared" si="1"/>
        <v>37380</v>
      </c>
      <c r="I38" s="7">
        <f t="shared" si="1"/>
        <v>64785</v>
      </c>
      <c r="J38" s="7">
        <f t="shared" si="1"/>
        <v>174662</v>
      </c>
      <c r="K38" s="32">
        <f t="shared" si="1"/>
        <v>255748</v>
      </c>
      <c r="L38" s="44">
        <f t="shared" si="1"/>
        <v>292143</v>
      </c>
    </row>
    <row r="39" spans="1:12" ht="12.75">
      <c r="A39" s="11"/>
      <c r="B39" s="11"/>
      <c r="C39" s="6" t="s">
        <v>1</v>
      </c>
      <c r="D39" s="24">
        <f>SUM(D29,D38)</f>
        <v>565575</v>
      </c>
      <c r="E39" s="24">
        <f>SUM(E29,E38)</f>
        <v>658075</v>
      </c>
      <c r="F39" s="24">
        <f>SUM(F29,F38)</f>
        <v>778075</v>
      </c>
      <c r="G39" s="24">
        <f>SUM(G29,G38)</f>
        <v>1353834</v>
      </c>
      <c r="H39" s="7">
        <f>H29+H38</f>
        <v>556293.5</v>
      </c>
      <c r="I39" s="7">
        <f>I29+I38</f>
        <v>661630.5</v>
      </c>
      <c r="J39" s="7">
        <f>J29+J38</f>
        <v>789187.89</v>
      </c>
      <c r="K39" s="32">
        <f>K29+K38</f>
        <v>1381248</v>
      </c>
      <c r="L39" s="44">
        <f>L29+L38</f>
        <v>1335788</v>
      </c>
    </row>
    <row r="40" spans="1:12" ht="12.75">
      <c r="A40" s="13"/>
      <c r="B40" s="13"/>
      <c r="C40" s="3"/>
      <c r="D40" s="19"/>
      <c r="E40" s="19"/>
      <c r="F40" s="19"/>
      <c r="G40" s="19"/>
      <c r="H40" s="12"/>
      <c r="I40" s="12"/>
      <c r="J40" s="12"/>
      <c r="K40" s="31"/>
      <c r="L40" s="43"/>
    </row>
    <row r="41" spans="1:12" ht="12.75">
      <c r="A41" s="13">
        <v>4220</v>
      </c>
      <c r="B41" s="13">
        <v>4220</v>
      </c>
      <c r="C41" s="3" t="s">
        <v>55</v>
      </c>
      <c r="D41" s="19">
        <v>10799</v>
      </c>
      <c r="E41" s="19">
        <v>60799</v>
      </c>
      <c r="F41" s="19">
        <v>182397</v>
      </c>
      <c r="G41" s="19">
        <v>243196</v>
      </c>
      <c r="H41" s="12">
        <v>106308.5</v>
      </c>
      <c r="I41" s="12">
        <v>170812.5</v>
      </c>
      <c r="J41" s="12">
        <v>165698</v>
      </c>
      <c r="K41" s="31">
        <v>283400</v>
      </c>
      <c r="L41" s="43">
        <v>339609</v>
      </c>
    </row>
    <row r="42" spans="1:12" ht="12.75">
      <c r="A42" s="13">
        <v>4221</v>
      </c>
      <c r="B42" s="13">
        <v>4221</v>
      </c>
      <c r="C42" s="3" t="s">
        <v>22</v>
      </c>
      <c r="D42" s="19">
        <v>2500</v>
      </c>
      <c r="E42" s="19">
        <v>5000</v>
      </c>
      <c r="F42" s="19">
        <v>7500</v>
      </c>
      <c r="G42" s="19">
        <v>10000</v>
      </c>
      <c r="H42" s="12">
        <v>2000</v>
      </c>
      <c r="I42" s="12">
        <v>4000</v>
      </c>
      <c r="J42" s="12">
        <v>6000</v>
      </c>
      <c r="K42" s="31">
        <v>0</v>
      </c>
      <c r="L42" s="43">
        <v>16500</v>
      </c>
    </row>
    <row r="43" spans="1:13" ht="12.75">
      <c r="A43" s="13">
        <v>4222</v>
      </c>
      <c r="B43" s="13">
        <v>4222</v>
      </c>
      <c r="C43" s="3" t="s">
        <v>128</v>
      </c>
      <c r="D43" s="19">
        <v>0</v>
      </c>
      <c r="E43" s="19">
        <v>0</v>
      </c>
      <c r="F43" s="19">
        <v>0</v>
      </c>
      <c r="G43" s="19">
        <v>0</v>
      </c>
      <c r="H43" s="12">
        <v>0</v>
      </c>
      <c r="I43" s="12">
        <v>0</v>
      </c>
      <c r="J43" s="12">
        <v>0</v>
      </c>
      <c r="K43" s="31">
        <v>0</v>
      </c>
      <c r="L43" s="43"/>
      <c r="M43" t="s">
        <v>145</v>
      </c>
    </row>
    <row r="44" spans="1:13" ht="12.75">
      <c r="A44" s="13">
        <v>4225</v>
      </c>
      <c r="B44" s="13">
        <v>4225</v>
      </c>
      <c r="C44" s="3" t="s">
        <v>56</v>
      </c>
      <c r="D44" s="19">
        <v>43000</v>
      </c>
      <c r="E44" s="19">
        <v>43000</v>
      </c>
      <c r="F44" s="19">
        <v>43000</v>
      </c>
      <c r="G44" s="19">
        <v>43000</v>
      </c>
      <c r="H44" s="12">
        <v>0</v>
      </c>
      <c r="I44" s="12">
        <v>40646</v>
      </c>
      <c r="J44" s="12">
        <v>40646</v>
      </c>
      <c r="K44" s="31">
        <v>32000</v>
      </c>
      <c r="L44" s="43">
        <v>24023</v>
      </c>
      <c r="M44" t="s">
        <v>140</v>
      </c>
    </row>
    <row r="45" spans="1:13" ht="12.75">
      <c r="A45" s="13">
        <v>4228</v>
      </c>
      <c r="B45" s="13">
        <v>4228</v>
      </c>
      <c r="C45" s="3" t="s">
        <v>57</v>
      </c>
      <c r="D45" s="19">
        <v>0</v>
      </c>
      <c r="E45" s="19">
        <v>0</v>
      </c>
      <c r="F45" s="19">
        <v>0</v>
      </c>
      <c r="G45" s="19">
        <v>0</v>
      </c>
      <c r="H45" s="12">
        <v>0</v>
      </c>
      <c r="I45" s="12">
        <v>0</v>
      </c>
      <c r="J45" s="12">
        <v>0</v>
      </c>
      <c r="K45" s="31">
        <v>0</v>
      </c>
      <c r="L45" s="43"/>
      <c r="M45" t="s">
        <v>141</v>
      </c>
    </row>
    <row r="46" spans="1:12" ht="12.75">
      <c r="A46" s="13">
        <v>4230</v>
      </c>
      <c r="B46" s="13">
        <v>4230</v>
      </c>
      <c r="C46" s="3" t="s">
        <v>58</v>
      </c>
      <c r="D46" s="19">
        <v>49000</v>
      </c>
      <c r="E46" s="19">
        <v>49000</v>
      </c>
      <c r="F46" s="19">
        <v>84000</v>
      </c>
      <c r="G46" s="19">
        <v>84000</v>
      </c>
      <c r="H46" s="12">
        <v>0</v>
      </c>
      <c r="I46" s="12">
        <v>35840</v>
      </c>
      <c r="J46" s="12">
        <v>80729</v>
      </c>
      <c r="K46" s="31">
        <v>87500</v>
      </c>
      <c r="L46" s="43">
        <v>58510</v>
      </c>
    </row>
    <row r="47" spans="1:12" ht="12.75">
      <c r="A47" s="13">
        <v>4241</v>
      </c>
      <c r="B47" s="13">
        <v>4241</v>
      </c>
      <c r="C47" s="3" t="s">
        <v>60</v>
      </c>
      <c r="D47" s="19">
        <v>40000</v>
      </c>
      <c r="E47" s="19">
        <v>65000</v>
      </c>
      <c r="F47" s="19">
        <v>75000</v>
      </c>
      <c r="G47" s="19">
        <v>98700</v>
      </c>
      <c r="H47" s="12">
        <v>33416.93</v>
      </c>
      <c r="I47" s="12">
        <v>57816.93</v>
      </c>
      <c r="J47" s="12">
        <v>60566.93</v>
      </c>
      <c r="K47" s="31">
        <v>72000</v>
      </c>
      <c r="L47" s="43">
        <v>117768</v>
      </c>
    </row>
    <row r="48" spans="1:12" ht="12.75">
      <c r="A48" s="13">
        <v>4247</v>
      </c>
      <c r="B48" s="13">
        <v>4247</v>
      </c>
      <c r="C48" s="3" t="s">
        <v>23</v>
      </c>
      <c r="D48" s="19">
        <v>0</v>
      </c>
      <c r="E48" s="19">
        <v>0</v>
      </c>
      <c r="F48" s="19">
        <v>0</v>
      </c>
      <c r="G48" s="19">
        <v>0</v>
      </c>
      <c r="H48" s="12">
        <v>0</v>
      </c>
      <c r="I48" s="12">
        <v>0</v>
      </c>
      <c r="J48" s="12">
        <v>0</v>
      </c>
      <c r="K48" s="31">
        <v>0</v>
      </c>
      <c r="L48" s="43"/>
    </row>
    <row r="49" spans="1:12" ht="12.75">
      <c r="A49" s="13">
        <v>4280</v>
      </c>
      <c r="B49" s="13">
        <v>4280</v>
      </c>
      <c r="C49" s="3" t="s">
        <v>62</v>
      </c>
      <c r="D49" s="19">
        <v>50000</v>
      </c>
      <c r="E49" s="19">
        <v>100000</v>
      </c>
      <c r="F49" s="19">
        <v>110000</v>
      </c>
      <c r="G49" s="19">
        <v>186000</v>
      </c>
      <c r="H49" s="12">
        <v>45466.85</v>
      </c>
      <c r="I49" s="12">
        <v>104768.35</v>
      </c>
      <c r="J49" s="12">
        <v>109486.35</v>
      </c>
      <c r="K49" s="31">
        <v>164500</v>
      </c>
      <c r="L49" s="43">
        <v>183477</v>
      </c>
    </row>
    <row r="50" spans="1:12" ht="12.75">
      <c r="A50" s="13">
        <v>4300</v>
      </c>
      <c r="B50" s="13">
        <v>4300</v>
      </c>
      <c r="C50" s="3" t="s">
        <v>63</v>
      </c>
      <c r="D50" s="19">
        <v>0</v>
      </c>
      <c r="E50" s="19">
        <v>0</v>
      </c>
      <c r="F50" s="19">
        <v>0</v>
      </c>
      <c r="G50" s="19">
        <v>0</v>
      </c>
      <c r="H50" s="12">
        <v>0</v>
      </c>
      <c r="I50" s="12">
        <v>0</v>
      </c>
      <c r="J50" s="12">
        <v>0</v>
      </c>
      <c r="K50" s="31">
        <v>0</v>
      </c>
      <c r="L50" s="43">
        <v>8578</v>
      </c>
    </row>
    <row r="51" spans="1:12" ht="12.75">
      <c r="A51" s="13">
        <v>4331</v>
      </c>
      <c r="B51" s="13">
        <v>4331</v>
      </c>
      <c r="C51" s="3" t="s">
        <v>64</v>
      </c>
      <c r="D51" s="19">
        <v>10000</v>
      </c>
      <c r="E51" s="19">
        <v>20000</v>
      </c>
      <c r="F51" s="19">
        <v>30000</v>
      </c>
      <c r="G51" s="19">
        <v>40000</v>
      </c>
      <c r="H51" s="12">
        <v>9926.9</v>
      </c>
      <c r="I51" s="12">
        <v>13292.6</v>
      </c>
      <c r="J51" s="12">
        <v>18901.8</v>
      </c>
      <c r="K51" s="31">
        <v>50000</v>
      </c>
      <c r="L51" s="43">
        <v>39202</v>
      </c>
    </row>
    <row r="52" spans="1:13" ht="12.75">
      <c r="A52" s="13">
        <v>4500</v>
      </c>
      <c r="B52" s="13">
        <v>4500</v>
      </c>
      <c r="C52" s="3" t="s">
        <v>65</v>
      </c>
      <c r="D52" s="19">
        <v>0</v>
      </c>
      <c r="E52" s="19">
        <v>0</v>
      </c>
      <c r="F52" s="19">
        <v>0</v>
      </c>
      <c r="G52" s="19">
        <v>0</v>
      </c>
      <c r="H52" s="12">
        <v>0</v>
      </c>
      <c r="I52" s="12">
        <v>0</v>
      </c>
      <c r="J52" s="12">
        <v>0</v>
      </c>
      <c r="K52" s="31">
        <v>0</v>
      </c>
      <c r="L52" s="43"/>
      <c r="M52" t="s">
        <v>138</v>
      </c>
    </row>
    <row r="53" spans="1:13" ht="12.75">
      <c r="A53" s="13">
        <v>4800</v>
      </c>
      <c r="B53" s="13">
        <v>4800</v>
      </c>
      <c r="C53" s="3" t="s">
        <v>127</v>
      </c>
      <c r="D53" s="19">
        <v>0</v>
      </c>
      <c r="E53" s="19">
        <v>0</v>
      </c>
      <c r="F53" s="19">
        <v>0</v>
      </c>
      <c r="G53" s="19">
        <v>0</v>
      </c>
      <c r="H53" s="12">
        <v>0</v>
      </c>
      <c r="I53" s="12">
        <v>0</v>
      </c>
      <c r="J53" s="12">
        <v>0</v>
      </c>
      <c r="K53" s="31">
        <v>0</v>
      </c>
      <c r="L53" s="43">
        <v>17320</v>
      </c>
      <c r="M53" t="s">
        <v>146</v>
      </c>
    </row>
    <row r="54" spans="1:12" ht="12.75">
      <c r="A54" s="13">
        <v>4990</v>
      </c>
      <c r="B54" s="13">
        <v>4990</v>
      </c>
      <c r="C54" s="3" t="s">
        <v>66</v>
      </c>
      <c r="D54" s="19">
        <v>0</v>
      </c>
      <c r="E54" s="19">
        <v>0</v>
      </c>
      <c r="F54" s="19">
        <v>0</v>
      </c>
      <c r="G54" s="19">
        <v>0</v>
      </c>
      <c r="H54" s="12">
        <v>1750</v>
      </c>
      <c r="I54" s="12">
        <v>1750</v>
      </c>
      <c r="J54" s="12">
        <v>1750</v>
      </c>
      <c r="K54" s="31">
        <v>0</v>
      </c>
      <c r="L54" s="43">
        <v>-2500</v>
      </c>
    </row>
    <row r="55" spans="1:12" ht="12.75">
      <c r="A55" s="13">
        <v>6550</v>
      </c>
      <c r="B55" s="13">
        <v>6550</v>
      </c>
      <c r="C55" s="3" t="s">
        <v>84</v>
      </c>
      <c r="D55" s="19">
        <v>25000</v>
      </c>
      <c r="E55" s="19">
        <v>50000</v>
      </c>
      <c r="F55" s="19">
        <v>56000</v>
      </c>
      <c r="G55" s="19">
        <v>78000</v>
      </c>
      <c r="H55" s="12">
        <v>25284.1</v>
      </c>
      <c r="I55" s="12">
        <v>44145.25</v>
      </c>
      <c r="J55" s="12">
        <v>48345.25</v>
      </c>
      <c r="K55" s="31">
        <v>52000</v>
      </c>
      <c r="L55" s="43">
        <v>91704</v>
      </c>
    </row>
    <row r="56" spans="1:12" ht="12.75">
      <c r="A56" s="13">
        <v>6555</v>
      </c>
      <c r="B56" s="13">
        <v>6555</v>
      </c>
      <c r="C56" s="3" t="s">
        <v>85</v>
      </c>
      <c r="D56" s="19">
        <v>42000</v>
      </c>
      <c r="E56" s="19">
        <v>42000</v>
      </c>
      <c r="F56" s="19">
        <v>42000</v>
      </c>
      <c r="G56" s="19">
        <v>42000</v>
      </c>
      <c r="H56" s="12">
        <v>61612.5</v>
      </c>
      <c r="I56" s="12">
        <v>65347.5</v>
      </c>
      <c r="J56" s="12">
        <v>65347.5</v>
      </c>
      <c r="K56" s="31">
        <v>42000</v>
      </c>
      <c r="L56" s="43">
        <v>61613</v>
      </c>
    </row>
    <row r="57" spans="1:12" ht="12.75">
      <c r="A57" s="11"/>
      <c r="B57" s="11"/>
      <c r="C57" s="6" t="s">
        <v>4</v>
      </c>
      <c r="D57" s="24">
        <f aca="true" t="shared" si="2" ref="D57:L57">SUM(D41:D56)</f>
        <v>272299</v>
      </c>
      <c r="E57" s="24">
        <f t="shared" si="2"/>
        <v>434799</v>
      </c>
      <c r="F57" s="24">
        <f t="shared" si="2"/>
        <v>629897</v>
      </c>
      <c r="G57" s="24">
        <f t="shared" si="2"/>
        <v>824896</v>
      </c>
      <c r="H57" s="7">
        <f t="shared" si="2"/>
        <v>285765.78</v>
      </c>
      <c r="I57" s="7">
        <f t="shared" si="2"/>
        <v>538419.13</v>
      </c>
      <c r="J57" s="7">
        <f t="shared" si="2"/>
        <v>597470.8300000001</v>
      </c>
      <c r="K57" s="32">
        <f t="shared" si="2"/>
        <v>783400</v>
      </c>
      <c r="L57" s="44">
        <f t="shared" si="2"/>
        <v>955804</v>
      </c>
    </row>
    <row r="58" spans="1:12" ht="12.75">
      <c r="A58" s="13"/>
      <c r="B58" s="13"/>
      <c r="C58" s="3"/>
      <c r="D58" s="19"/>
      <c r="E58" s="19"/>
      <c r="F58" s="19"/>
      <c r="G58" s="19"/>
      <c r="H58" s="12"/>
      <c r="I58" s="12"/>
      <c r="J58" s="12"/>
      <c r="K58" s="31"/>
      <c r="L58" s="43"/>
    </row>
    <row r="59" spans="1:12" ht="12.75">
      <c r="A59" s="13">
        <v>4240</v>
      </c>
      <c r="B59" s="13">
        <v>4240</v>
      </c>
      <c r="C59" s="3" t="s">
        <v>59</v>
      </c>
      <c r="D59" s="19">
        <v>0</v>
      </c>
      <c r="E59" s="19">
        <v>0</v>
      </c>
      <c r="F59" s="19">
        <v>0</v>
      </c>
      <c r="G59" s="19">
        <v>10000</v>
      </c>
      <c r="H59" s="12">
        <v>0</v>
      </c>
      <c r="I59" s="12">
        <v>938</v>
      </c>
      <c r="J59" s="12">
        <v>1188</v>
      </c>
      <c r="K59" s="31">
        <v>20000</v>
      </c>
      <c r="L59" s="43">
        <v>13618</v>
      </c>
    </row>
    <row r="60" spans="1:12" ht="12.75">
      <c r="A60" s="13">
        <v>4250</v>
      </c>
      <c r="B60" s="13">
        <v>4250</v>
      </c>
      <c r="C60" s="3" t="s">
        <v>61</v>
      </c>
      <c r="D60" s="19">
        <v>0</v>
      </c>
      <c r="E60" s="19">
        <v>0</v>
      </c>
      <c r="F60" s="19">
        <v>0</v>
      </c>
      <c r="G60" s="19">
        <v>0</v>
      </c>
      <c r="H60" s="12">
        <v>0</v>
      </c>
      <c r="I60" s="12">
        <v>0</v>
      </c>
      <c r="J60" s="12">
        <v>0</v>
      </c>
      <c r="K60" s="31">
        <v>0</v>
      </c>
      <c r="L60" s="43"/>
    </row>
    <row r="61" spans="1:12" ht="12.75">
      <c r="A61" s="13">
        <v>5000</v>
      </c>
      <c r="B61" s="13">
        <v>5000</v>
      </c>
      <c r="C61" s="3" t="s">
        <v>67</v>
      </c>
      <c r="D61" s="19">
        <v>0</v>
      </c>
      <c r="E61" s="19">
        <v>0</v>
      </c>
      <c r="F61" s="19">
        <v>0</v>
      </c>
      <c r="G61" s="19">
        <v>0</v>
      </c>
      <c r="H61" s="12">
        <v>0</v>
      </c>
      <c r="I61" s="12">
        <v>0</v>
      </c>
      <c r="J61" s="12">
        <v>0</v>
      </c>
      <c r="K61" s="31">
        <v>301250</v>
      </c>
      <c r="L61" s="43"/>
    </row>
    <row r="62" spans="1:12" ht="12.75">
      <c r="A62" s="13">
        <v>5006</v>
      </c>
      <c r="B62" s="13">
        <v>5006</v>
      </c>
      <c r="C62" s="3" t="s">
        <v>122</v>
      </c>
      <c r="D62" s="19">
        <v>0</v>
      </c>
      <c r="E62" s="19">
        <v>0</v>
      </c>
      <c r="F62" s="19">
        <v>0</v>
      </c>
      <c r="G62" s="19">
        <v>0</v>
      </c>
      <c r="H62" s="12">
        <v>0</v>
      </c>
      <c r="I62" s="12">
        <v>0</v>
      </c>
      <c r="J62" s="12">
        <v>0</v>
      </c>
      <c r="K62" s="31">
        <v>0</v>
      </c>
      <c r="L62" s="43"/>
    </row>
    <row r="63" spans="1:12" ht="12.75">
      <c r="A63" s="13">
        <v>5007</v>
      </c>
      <c r="B63" s="13">
        <v>5007</v>
      </c>
      <c r="C63" s="3" t="s">
        <v>29</v>
      </c>
      <c r="D63" s="19">
        <v>0</v>
      </c>
      <c r="E63" s="19">
        <v>0</v>
      </c>
      <c r="F63" s="19">
        <v>0</v>
      </c>
      <c r="G63" s="19">
        <v>0</v>
      </c>
      <c r="H63" s="12">
        <v>0</v>
      </c>
      <c r="I63" s="12">
        <v>0</v>
      </c>
      <c r="J63" s="12">
        <v>0</v>
      </c>
      <c r="K63" s="31">
        <v>0</v>
      </c>
      <c r="L63" s="43"/>
    </row>
    <row r="64" spans="1:12" ht="12.75">
      <c r="A64" s="13">
        <v>5010</v>
      </c>
      <c r="B64" s="13">
        <v>5010</v>
      </c>
      <c r="C64" s="3" t="s">
        <v>68</v>
      </c>
      <c r="D64" s="19">
        <v>0</v>
      </c>
      <c r="E64" s="19">
        <v>0</v>
      </c>
      <c r="F64" s="19">
        <v>0</v>
      </c>
      <c r="G64" s="19">
        <v>0</v>
      </c>
      <c r="H64" s="12">
        <v>0</v>
      </c>
      <c r="I64" s="12">
        <v>0</v>
      </c>
      <c r="J64" s="12">
        <v>0</v>
      </c>
      <c r="K64" s="31">
        <v>0</v>
      </c>
      <c r="L64" s="43"/>
    </row>
    <row r="65" spans="1:12" ht="12.75">
      <c r="A65" s="13">
        <v>5040</v>
      </c>
      <c r="B65" s="13">
        <v>5040</v>
      </c>
      <c r="C65" s="3" t="s">
        <v>19</v>
      </c>
      <c r="D65" s="19">
        <v>0</v>
      </c>
      <c r="E65" s="19">
        <v>0</v>
      </c>
      <c r="F65" s="19">
        <v>0</v>
      </c>
      <c r="G65" s="19">
        <v>0</v>
      </c>
      <c r="H65" s="12">
        <v>0</v>
      </c>
      <c r="I65" s="12">
        <v>0</v>
      </c>
      <c r="J65" s="12">
        <v>0</v>
      </c>
      <c r="K65" s="31">
        <v>0</v>
      </c>
      <c r="L65" s="43"/>
    </row>
    <row r="66" spans="1:12" ht="12.75">
      <c r="A66" s="13">
        <v>5090</v>
      </c>
      <c r="B66" s="13">
        <v>5090</v>
      </c>
      <c r="C66" s="3" t="s">
        <v>69</v>
      </c>
      <c r="D66" s="19">
        <v>0</v>
      </c>
      <c r="E66" s="19">
        <v>0</v>
      </c>
      <c r="F66" s="19">
        <v>0</v>
      </c>
      <c r="G66" s="19">
        <v>0</v>
      </c>
      <c r="H66" s="12">
        <v>0</v>
      </c>
      <c r="I66" s="12">
        <v>0</v>
      </c>
      <c r="J66" s="12">
        <v>0</v>
      </c>
      <c r="K66" s="31">
        <v>0</v>
      </c>
      <c r="L66" s="43"/>
    </row>
    <row r="67" spans="1:12" ht="12.75">
      <c r="A67" s="13">
        <v>5100</v>
      </c>
      <c r="B67" s="13">
        <v>5100</v>
      </c>
      <c r="C67" s="3" t="s">
        <v>24</v>
      </c>
      <c r="D67" s="19">
        <v>86000</v>
      </c>
      <c r="E67" s="19">
        <v>172000</v>
      </c>
      <c r="F67" s="19">
        <v>187000</v>
      </c>
      <c r="G67" s="19">
        <v>344000</v>
      </c>
      <c r="H67" s="12">
        <v>73308</v>
      </c>
      <c r="I67" s="12">
        <v>146388</v>
      </c>
      <c r="J67" s="12">
        <v>153388</v>
      </c>
      <c r="K67" s="31">
        <v>0</v>
      </c>
      <c r="L67" s="43">
        <v>300908</v>
      </c>
    </row>
    <row r="68" spans="1:13" ht="12.75">
      <c r="A68" s="13">
        <v>5180</v>
      </c>
      <c r="B68" s="13">
        <v>5180</v>
      </c>
      <c r="C68" s="3" t="s">
        <v>70</v>
      </c>
      <c r="D68" s="19">
        <v>0</v>
      </c>
      <c r="E68" s="19">
        <v>41280</v>
      </c>
      <c r="F68" s="19">
        <v>41280</v>
      </c>
      <c r="G68" s="19">
        <v>41280</v>
      </c>
      <c r="H68" s="12">
        <v>0</v>
      </c>
      <c r="I68" s="12">
        <v>0</v>
      </c>
      <c r="J68" s="12">
        <v>0</v>
      </c>
      <c r="K68" s="31">
        <v>36150</v>
      </c>
      <c r="L68" s="43"/>
      <c r="M68" t="s">
        <v>147</v>
      </c>
    </row>
    <row r="69" spans="1:13" ht="12.75">
      <c r="A69" s="13">
        <v>5182</v>
      </c>
      <c r="B69" s="13">
        <v>5182</v>
      </c>
      <c r="C69" s="3" t="s">
        <v>71</v>
      </c>
      <c r="D69" s="19">
        <v>0</v>
      </c>
      <c r="E69" s="19">
        <v>0</v>
      </c>
      <c r="F69" s="19">
        <v>0</v>
      </c>
      <c r="G69" s="19">
        <v>0</v>
      </c>
      <c r="H69" s="12">
        <v>0</v>
      </c>
      <c r="I69" s="12">
        <v>0</v>
      </c>
      <c r="J69" s="12">
        <v>0</v>
      </c>
      <c r="K69" s="31">
        <v>0</v>
      </c>
      <c r="L69" s="43"/>
      <c r="M69" t="s">
        <v>148</v>
      </c>
    </row>
    <row r="70" spans="1:12" ht="12.75">
      <c r="A70" s="13">
        <v>5210</v>
      </c>
      <c r="B70" s="13">
        <v>5210</v>
      </c>
      <c r="C70" s="3" t="s">
        <v>72</v>
      </c>
      <c r="D70" s="19">
        <v>0</v>
      </c>
      <c r="E70" s="19">
        <v>0</v>
      </c>
      <c r="F70" s="19">
        <v>0</v>
      </c>
      <c r="G70" s="19">
        <v>0</v>
      </c>
      <c r="H70" s="12">
        <v>0</v>
      </c>
      <c r="I70" s="12">
        <v>0</v>
      </c>
      <c r="J70" s="12">
        <v>0</v>
      </c>
      <c r="K70" s="31">
        <v>0</v>
      </c>
      <c r="L70" s="43"/>
    </row>
    <row r="71" spans="1:12" ht="12.75">
      <c r="A71" s="13">
        <v>5230</v>
      </c>
      <c r="B71" s="13">
        <v>5230</v>
      </c>
      <c r="C71" s="3" t="s">
        <v>25</v>
      </c>
      <c r="D71" s="19">
        <v>0</v>
      </c>
      <c r="E71" s="19">
        <v>0</v>
      </c>
      <c r="F71" s="19">
        <v>0</v>
      </c>
      <c r="G71" s="19">
        <v>0</v>
      </c>
      <c r="H71" s="12">
        <v>0</v>
      </c>
      <c r="I71" s="12">
        <v>0</v>
      </c>
      <c r="J71" s="12">
        <v>0</v>
      </c>
      <c r="K71" s="31">
        <v>0</v>
      </c>
      <c r="L71" s="43"/>
    </row>
    <row r="72" spans="1:12" ht="12.75">
      <c r="A72" s="13">
        <v>5231</v>
      </c>
      <c r="B72" s="13">
        <v>5231</v>
      </c>
      <c r="C72" s="3" t="s">
        <v>26</v>
      </c>
      <c r="D72" s="19">
        <v>0</v>
      </c>
      <c r="E72" s="19">
        <v>0</v>
      </c>
      <c r="F72" s="19">
        <v>0</v>
      </c>
      <c r="G72" s="19">
        <v>0</v>
      </c>
      <c r="H72" s="12">
        <v>0</v>
      </c>
      <c r="I72" s="12">
        <v>0</v>
      </c>
      <c r="J72" s="12">
        <v>0</v>
      </c>
      <c r="K72" s="31">
        <v>0</v>
      </c>
      <c r="L72" s="43"/>
    </row>
    <row r="73" spans="1:12" ht="12.75">
      <c r="A73" s="13">
        <v>5250</v>
      </c>
      <c r="B73" s="13">
        <v>5250</v>
      </c>
      <c r="C73" s="3" t="s">
        <v>73</v>
      </c>
      <c r="D73" s="19">
        <v>0</v>
      </c>
      <c r="E73" s="19">
        <v>0</v>
      </c>
      <c r="F73" s="19">
        <v>0</v>
      </c>
      <c r="G73" s="19">
        <v>0</v>
      </c>
      <c r="H73" s="12">
        <v>0</v>
      </c>
      <c r="I73" s="12">
        <v>0</v>
      </c>
      <c r="J73" s="12">
        <v>0</v>
      </c>
      <c r="K73" s="31">
        <v>0</v>
      </c>
      <c r="L73" s="43"/>
    </row>
    <row r="74" spans="1:12" ht="12.75">
      <c r="A74" s="13">
        <v>5290</v>
      </c>
      <c r="B74" s="13">
        <v>5290</v>
      </c>
      <c r="C74" s="3" t="s">
        <v>74</v>
      </c>
      <c r="D74" s="19">
        <v>0</v>
      </c>
      <c r="E74" s="19">
        <v>0</v>
      </c>
      <c r="F74" s="19">
        <v>0</v>
      </c>
      <c r="G74" s="19">
        <v>0</v>
      </c>
      <c r="H74" s="12">
        <v>0</v>
      </c>
      <c r="I74" s="12">
        <v>0</v>
      </c>
      <c r="J74" s="12">
        <v>0</v>
      </c>
      <c r="K74" s="31">
        <v>0</v>
      </c>
      <c r="L74" s="43"/>
    </row>
    <row r="75" spans="1:12" ht="12.75">
      <c r="A75" s="13">
        <v>5330</v>
      </c>
      <c r="B75" s="13">
        <v>5330</v>
      </c>
      <c r="C75" s="3" t="s">
        <v>75</v>
      </c>
      <c r="D75" s="19">
        <v>0</v>
      </c>
      <c r="E75" s="19">
        <v>0</v>
      </c>
      <c r="F75" s="19">
        <v>0</v>
      </c>
      <c r="G75" s="19">
        <v>0</v>
      </c>
      <c r="H75" s="12">
        <v>0</v>
      </c>
      <c r="I75" s="12">
        <v>0</v>
      </c>
      <c r="J75" s="12">
        <v>0</v>
      </c>
      <c r="K75" s="31">
        <v>0</v>
      </c>
      <c r="L75" s="43"/>
    </row>
    <row r="76" spans="1:13" ht="12.75">
      <c r="A76" s="13">
        <v>5400</v>
      </c>
      <c r="B76" s="13">
        <v>5400</v>
      </c>
      <c r="C76" s="3" t="s">
        <v>76</v>
      </c>
      <c r="D76" s="19">
        <v>0</v>
      </c>
      <c r="E76" s="19">
        <v>0</v>
      </c>
      <c r="F76" s="19">
        <v>0</v>
      </c>
      <c r="G76" s="19">
        <v>0</v>
      </c>
      <c r="H76" s="12">
        <v>0</v>
      </c>
      <c r="I76" s="12">
        <v>0</v>
      </c>
      <c r="J76" s="12">
        <v>0</v>
      </c>
      <c r="K76" s="31">
        <v>0</v>
      </c>
      <c r="L76" s="43"/>
      <c r="M76" t="s">
        <v>148</v>
      </c>
    </row>
    <row r="77" spans="1:12" ht="12.75">
      <c r="A77" s="13">
        <v>5425</v>
      </c>
      <c r="B77" s="13">
        <v>5425</v>
      </c>
      <c r="C77" s="3" t="s">
        <v>77</v>
      </c>
      <c r="D77" s="19">
        <v>0</v>
      </c>
      <c r="E77" s="19">
        <v>0</v>
      </c>
      <c r="F77" s="19">
        <v>0</v>
      </c>
      <c r="G77" s="19">
        <v>0</v>
      </c>
      <c r="H77" s="12">
        <v>0</v>
      </c>
      <c r="I77" s="12">
        <v>0</v>
      </c>
      <c r="J77" s="12">
        <v>0</v>
      </c>
      <c r="K77" s="31">
        <v>0</v>
      </c>
      <c r="L77" s="43"/>
    </row>
    <row r="78" spans="1:12" ht="12.75">
      <c r="A78" s="13">
        <v>5800</v>
      </c>
      <c r="B78" s="13">
        <v>5800</v>
      </c>
      <c r="C78" s="3" t="s">
        <v>27</v>
      </c>
      <c r="D78" s="19">
        <v>0</v>
      </c>
      <c r="E78" s="19">
        <v>0</v>
      </c>
      <c r="F78" s="19">
        <v>0</v>
      </c>
      <c r="G78" s="19">
        <v>0</v>
      </c>
      <c r="H78" s="12">
        <v>0</v>
      </c>
      <c r="I78" s="12">
        <v>0</v>
      </c>
      <c r="J78" s="12">
        <v>0</v>
      </c>
      <c r="K78" s="31">
        <v>0</v>
      </c>
      <c r="L78" s="43"/>
    </row>
    <row r="79" spans="1:12" ht="12.75">
      <c r="A79" s="13">
        <v>5950</v>
      </c>
      <c r="B79" s="13">
        <v>5950</v>
      </c>
      <c r="C79" s="15" t="s">
        <v>78</v>
      </c>
      <c r="D79" s="19">
        <v>0</v>
      </c>
      <c r="E79" s="19">
        <v>0</v>
      </c>
      <c r="F79" s="19">
        <v>0</v>
      </c>
      <c r="G79" s="19">
        <v>0</v>
      </c>
      <c r="H79" s="12">
        <v>0</v>
      </c>
      <c r="I79" s="12">
        <v>0</v>
      </c>
      <c r="J79" s="12">
        <v>0</v>
      </c>
      <c r="K79" s="31">
        <v>40000</v>
      </c>
      <c r="L79" s="43">
        <v>145</v>
      </c>
    </row>
    <row r="80" spans="1:12" ht="12.75">
      <c r="A80" s="13">
        <v>5990</v>
      </c>
      <c r="B80" s="13">
        <v>5990</v>
      </c>
      <c r="C80" s="3" t="s">
        <v>79</v>
      </c>
      <c r="D80" s="19">
        <v>0</v>
      </c>
      <c r="E80" s="19">
        <v>0</v>
      </c>
      <c r="F80" s="19">
        <v>0</v>
      </c>
      <c r="G80" s="19">
        <v>0</v>
      </c>
      <c r="H80" s="12">
        <v>0</v>
      </c>
      <c r="I80" s="12">
        <v>0</v>
      </c>
      <c r="J80" s="12">
        <v>0</v>
      </c>
      <c r="K80" s="31">
        <v>0</v>
      </c>
      <c r="L80" s="43"/>
    </row>
    <row r="81" spans="1:12" ht="12.75">
      <c r="A81" s="13">
        <v>7100</v>
      </c>
      <c r="B81" s="13">
        <v>7100</v>
      </c>
      <c r="C81" s="3" t="s">
        <v>101</v>
      </c>
      <c r="D81" s="19">
        <v>0</v>
      </c>
      <c r="E81" s="19">
        <v>0</v>
      </c>
      <c r="F81" s="19">
        <v>0</v>
      </c>
      <c r="G81" s="19">
        <v>0</v>
      </c>
      <c r="H81" s="12">
        <v>0</v>
      </c>
      <c r="I81" s="12">
        <v>0</v>
      </c>
      <c r="J81" s="12">
        <v>0</v>
      </c>
      <c r="K81" s="31">
        <v>0</v>
      </c>
      <c r="L81" s="43"/>
    </row>
    <row r="82" spans="1:12" ht="12.75">
      <c r="A82" s="11"/>
      <c r="B82" s="11"/>
      <c r="C82" s="6" t="s">
        <v>5</v>
      </c>
      <c r="D82" s="24">
        <f aca="true" t="shared" si="3" ref="D82:L82">SUM(D59:D81)</f>
        <v>86000</v>
      </c>
      <c r="E82" s="24">
        <f t="shared" si="3"/>
        <v>213280</v>
      </c>
      <c r="F82" s="24">
        <f t="shared" si="3"/>
        <v>228280</v>
      </c>
      <c r="G82" s="24">
        <f t="shared" si="3"/>
        <v>395280</v>
      </c>
      <c r="H82" s="7">
        <f t="shared" si="3"/>
        <v>73308</v>
      </c>
      <c r="I82" s="7">
        <f t="shared" si="3"/>
        <v>147326</v>
      </c>
      <c r="J82" s="7">
        <f t="shared" si="3"/>
        <v>154576</v>
      </c>
      <c r="K82" s="32">
        <f t="shared" si="3"/>
        <v>397400</v>
      </c>
      <c r="L82" s="44">
        <f t="shared" si="3"/>
        <v>314671</v>
      </c>
    </row>
    <row r="83" spans="1:12" ht="12.75">
      <c r="A83" s="13"/>
      <c r="B83" s="13"/>
      <c r="C83" s="3"/>
      <c r="D83" s="19"/>
      <c r="E83" s="19"/>
      <c r="F83" s="19"/>
      <c r="G83" s="19"/>
      <c r="H83" s="12"/>
      <c r="I83" s="12"/>
      <c r="J83" s="12"/>
      <c r="K83" s="31"/>
      <c r="L83" s="43"/>
    </row>
    <row r="84" spans="1:12" ht="12.75">
      <c r="A84" s="13">
        <v>4120</v>
      </c>
      <c r="B84" s="13">
        <v>4120</v>
      </c>
      <c r="C84" s="3" t="s">
        <v>182</v>
      </c>
      <c r="D84" s="19">
        <v>0</v>
      </c>
      <c r="E84" s="19">
        <v>0</v>
      </c>
      <c r="F84" s="19">
        <v>0</v>
      </c>
      <c r="G84" s="19">
        <v>0</v>
      </c>
      <c r="H84" s="12">
        <v>0</v>
      </c>
      <c r="I84" s="12">
        <v>0</v>
      </c>
      <c r="J84" s="12">
        <v>0</v>
      </c>
      <c r="K84" s="31">
        <v>0</v>
      </c>
      <c r="L84" s="43">
        <v>2438</v>
      </c>
    </row>
    <row r="85" spans="1:12" ht="12.75">
      <c r="A85" s="13">
        <v>6320</v>
      </c>
      <c r="B85" s="13">
        <v>6320</v>
      </c>
      <c r="C85" s="3" t="s">
        <v>80</v>
      </c>
      <c r="D85" s="19">
        <v>0</v>
      </c>
      <c r="E85" s="19">
        <v>0</v>
      </c>
      <c r="F85" s="19">
        <v>0</v>
      </c>
      <c r="G85" s="19">
        <v>0</v>
      </c>
      <c r="H85" s="12">
        <v>0</v>
      </c>
      <c r="I85" s="12">
        <v>0</v>
      </c>
      <c r="J85" s="12">
        <v>0</v>
      </c>
      <c r="K85" s="31">
        <v>0</v>
      </c>
      <c r="L85" s="43"/>
    </row>
    <row r="86" spans="1:12" ht="12.75">
      <c r="A86" s="13">
        <v>6340</v>
      </c>
      <c r="B86" s="13">
        <v>6340</v>
      </c>
      <c r="C86" s="3" t="s">
        <v>81</v>
      </c>
      <c r="D86" s="19">
        <v>0</v>
      </c>
      <c r="E86" s="19">
        <v>0</v>
      </c>
      <c r="F86" s="19">
        <v>0</v>
      </c>
      <c r="G86" s="19">
        <v>0</v>
      </c>
      <c r="H86" s="12">
        <v>0</v>
      </c>
      <c r="I86" s="12">
        <v>0</v>
      </c>
      <c r="J86" s="12">
        <v>0</v>
      </c>
      <c r="K86" s="31">
        <v>0</v>
      </c>
      <c r="L86" s="43"/>
    </row>
    <row r="87" spans="1:12" ht="12.75">
      <c r="A87" s="13">
        <v>6420</v>
      </c>
      <c r="B87" s="13">
        <v>6420</v>
      </c>
      <c r="C87" s="3" t="s">
        <v>82</v>
      </c>
      <c r="D87" s="19">
        <v>500</v>
      </c>
      <c r="E87" s="19">
        <v>1500</v>
      </c>
      <c r="F87" s="19">
        <v>2500</v>
      </c>
      <c r="G87" s="19">
        <v>3000</v>
      </c>
      <c r="H87" s="12">
        <v>0</v>
      </c>
      <c r="I87" s="12">
        <v>0</v>
      </c>
      <c r="J87" s="12">
        <v>1771</v>
      </c>
      <c r="K87" s="31">
        <v>0</v>
      </c>
      <c r="L87" s="43">
        <v>15050</v>
      </c>
    </row>
    <row r="88" spans="1:12" ht="12.75">
      <c r="A88" s="13">
        <v>6500</v>
      </c>
      <c r="B88" s="13">
        <v>6500</v>
      </c>
      <c r="C88" s="3" t="s">
        <v>83</v>
      </c>
      <c r="D88" s="19">
        <v>4000</v>
      </c>
      <c r="E88" s="19">
        <v>9000</v>
      </c>
      <c r="F88" s="19">
        <v>11000</v>
      </c>
      <c r="G88" s="19">
        <v>15000</v>
      </c>
      <c r="H88" s="12">
        <v>3841</v>
      </c>
      <c r="I88" s="12">
        <v>3841</v>
      </c>
      <c r="J88" s="12">
        <v>8838.5</v>
      </c>
      <c r="K88" s="31">
        <v>7500</v>
      </c>
      <c r="L88" s="43">
        <v>3594</v>
      </c>
    </row>
    <row r="89" spans="1:12" ht="12.75">
      <c r="A89" s="13">
        <v>6600</v>
      </c>
      <c r="B89" s="13">
        <v>6600</v>
      </c>
      <c r="C89" s="3" t="s">
        <v>86</v>
      </c>
      <c r="D89" s="19">
        <v>0</v>
      </c>
      <c r="E89" s="19">
        <v>0</v>
      </c>
      <c r="F89" s="19">
        <v>0</v>
      </c>
      <c r="G89" s="19">
        <v>0</v>
      </c>
      <c r="H89" s="12">
        <v>0</v>
      </c>
      <c r="I89" s="12">
        <v>0</v>
      </c>
      <c r="J89" s="12">
        <v>0</v>
      </c>
      <c r="K89" s="31">
        <v>0</v>
      </c>
      <c r="L89" s="43"/>
    </row>
    <row r="90" spans="1:12" ht="12.75">
      <c r="A90" s="13">
        <v>6620</v>
      </c>
      <c r="B90" s="13">
        <v>6620</v>
      </c>
      <c r="C90" s="3" t="s">
        <v>87</v>
      </c>
      <c r="D90" s="19">
        <v>0</v>
      </c>
      <c r="E90" s="19">
        <v>0</v>
      </c>
      <c r="F90" s="19">
        <v>0</v>
      </c>
      <c r="G90" s="19">
        <v>0</v>
      </c>
      <c r="H90" s="12">
        <v>0</v>
      </c>
      <c r="I90" s="12">
        <v>0</v>
      </c>
      <c r="J90" s="12">
        <v>0</v>
      </c>
      <c r="K90" s="31">
        <v>5000</v>
      </c>
      <c r="L90" s="43"/>
    </row>
    <row r="91" spans="1:12" ht="12.75">
      <c r="A91" s="13">
        <v>6625</v>
      </c>
      <c r="B91" s="13">
        <v>6625</v>
      </c>
      <c r="C91" s="3" t="s">
        <v>88</v>
      </c>
      <c r="D91" s="19">
        <v>0</v>
      </c>
      <c r="E91" s="19">
        <v>0</v>
      </c>
      <c r="F91" s="19">
        <v>0</v>
      </c>
      <c r="G91" s="19">
        <v>0</v>
      </c>
      <c r="H91" s="12">
        <v>0</v>
      </c>
      <c r="I91" s="12">
        <v>0</v>
      </c>
      <c r="J91" s="12">
        <v>0</v>
      </c>
      <c r="K91" s="31">
        <v>0</v>
      </c>
      <c r="L91" s="43">
        <v>9279</v>
      </c>
    </row>
    <row r="92" spans="1:12" ht="12.75">
      <c r="A92" s="13">
        <v>6630</v>
      </c>
      <c r="B92" s="13">
        <v>6630</v>
      </c>
      <c r="C92" s="3" t="s">
        <v>89</v>
      </c>
      <c r="D92" s="19">
        <v>15000</v>
      </c>
      <c r="E92" s="19">
        <v>35000</v>
      </c>
      <c r="F92" s="19">
        <v>45000</v>
      </c>
      <c r="G92" s="19">
        <v>65000</v>
      </c>
      <c r="H92" s="12">
        <v>218.5</v>
      </c>
      <c r="I92" s="12">
        <v>29018.5</v>
      </c>
      <c r="J92" s="12">
        <v>43738.5</v>
      </c>
      <c r="K92" s="31">
        <v>5000</v>
      </c>
      <c r="L92" s="43">
        <v>661</v>
      </c>
    </row>
    <row r="93" spans="1:12" ht="12.75">
      <c r="A93" s="13">
        <v>6700</v>
      </c>
      <c r="B93" s="13">
        <v>6700</v>
      </c>
      <c r="C93" s="3" t="s">
        <v>90</v>
      </c>
      <c r="D93" s="19">
        <v>0</v>
      </c>
      <c r="E93" s="19">
        <v>0</v>
      </c>
      <c r="F93" s="19">
        <v>0</v>
      </c>
      <c r="G93" s="19">
        <v>0</v>
      </c>
      <c r="H93" s="12">
        <v>0</v>
      </c>
      <c r="I93" s="12">
        <v>0</v>
      </c>
      <c r="J93" s="12">
        <v>0</v>
      </c>
      <c r="K93" s="31">
        <v>0</v>
      </c>
      <c r="L93" s="43"/>
    </row>
    <row r="94" spans="1:12" ht="12.75">
      <c r="A94" s="13">
        <v>6710</v>
      </c>
      <c r="B94" s="13">
        <v>6710</v>
      </c>
      <c r="C94" s="3" t="s">
        <v>91</v>
      </c>
      <c r="D94" s="19">
        <v>0</v>
      </c>
      <c r="E94" s="19">
        <v>0</v>
      </c>
      <c r="F94" s="19">
        <v>0</v>
      </c>
      <c r="G94" s="19">
        <v>0</v>
      </c>
      <c r="H94" s="12">
        <v>0</v>
      </c>
      <c r="I94" s="12">
        <v>0</v>
      </c>
      <c r="J94" s="12">
        <v>0</v>
      </c>
      <c r="K94" s="31">
        <v>0</v>
      </c>
      <c r="L94" s="43"/>
    </row>
    <row r="95" spans="1:13" ht="12.75">
      <c r="A95" s="13">
        <v>6790</v>
      </c>
      <c r="B95" s="13">
        <v>6790</v>
      </c>
      <c r="C95" s="3" t="s">
        <v>92</v>
      </c>
      <c r="D95" s="19">
        <v>0</v>
      </c>
      <c r="E95" s="19">
        <v>0</v>
      </c>
      <c r="F95" s="19">
        <v>0</v>
      </c>
      <c r="G95" s="19">
        <v>0</v>
      </c>
      <c r="H95" s="12">
        <v>0</v>
      </c>
      <c r="I95" s="12">
        <v>0</v>
      </c>
      <c r="J95" s="12">
        <v>0</v>
      </c>
      <c r="K95" s="31">
        <v>0</v>
      </c>
      <c r="L95" s="43"/>
      <c r="M95" t="s">
        <v>138</v>
      </c>
    </row>
    <row r="96" spans="1:12" ht="12.75">
      <c r="A96" s="13">
        <v>6800</v>
      </c>
      <c r="B96" s="13">
        <v>6800</v>
      </c>
      <c r="C96" s="3" t="s">
        <v>93</v>
      </c>
      <c r="D96" s="19">
        <v>0</v>
      </c>
      <c r="E96" s="19">
        <v>0</v>
      </c>
      <c r="F96" s="19">
        <v>0</v>
      </c>
      <c r="G96" s="19">
        <v>0</v>
      </c>
      <c r="H96" s="12">
        <v>0</v>
      </c>
      <c r="I96" s="12">
        <v>0</v>
      </c>
      <c r="J96" s="12">
        <v>0</v>
      </c>
      <c r="K96" s="31">
        <v>0</v>
      </c>
      <c r="L96" s="43">
        <v>3278</v>
      </c>
    </row>
    <row r="97" spans="1:12" ht="12.75">
      <c r="A97" s="13">
        <v>6815</v>
      </c>
      <c r="B97" s="13">
        <v>6815</v>
      </c>
      <c r="C97" s="3" t="s">
        <v>94</v>
      </c>
      <c r="D97" s="19">
        <v>4000</v>
      </c>
      <c r="E97" s="19">
        <v>8000</v>
      </c>
      <c r="F97" s="19">
        <v>11000</v>
      </c>
      <c r="G97" s="19">
        <v>15000</v>
      </c>
      <c r="H97" s="12">
        <v>2925</v>
      </c>
      <c r="I97" s="12">
        <v>6432.3</v>
      </c>
      <c r="J97" s="12">
        <v>8351.05</v>
      </c>
      <c r="K97" s="31">
        <v>15000</v>
      </c>
      <c r="L97" s="43"/>
    </row>
    <row r="98" spans="1:12" ht="12.75">
      <c r="A98" s="13">
        <v>6820</v>
      </c>
      <c r="B98" s="13">
        <v>6820</v>
      </c>
      <c r="C98" s="3" t="s">
        <v>95</v>
      </c>
      <c r="D98" s="19">
        <v>0</v>
      </c>
      <c r="E98" s="19">
        <v>0</v>
      </c>
      <c r="F98" s="19">
        <v>0</v>
      </c>
      <c r="G98" s="19">
        <v>0</v>
      </c>
      <c r="H98" s="12">
        <v>0</v>
      </c>
      <c r="I98" s="12">
        <v>0</v>
      </c>
      <c r="J98" s="12">
        <v>0</v>
      </c>
      <c r="K98" s="31">
        <v>0</v>
      </c>
      <c r="L98" s="43"/>
    </row>
    <row r="99" spans="1:12" ht="12.75">
      <c r="A99" s="13">
        <v>6860</v>
      </c>
      <c r="B99" s="13">
        <v>6860</v>
      </c>
      <c r="C99" s="3" t="s">
        <v>96</v>
      </c>
      <c r="D99" s="19">
        <v>6000</v>
      </c>
      <c r="E99" s="19">
        <v>8000</v>
      </c>
      <c r="F99" s="19">
        <v>10000</v>
      </c>
      <c r="G99" s="19">
        <v>15000</v>
      </c>
      <c r="H99" s="12">
        <v>13939</v>
      </c>
      <c r="I99" s="12">
        <v>15069.91</v>
      </c>
      <c r="J99" s="12">
        <v>20454.71</v>
      </c>
      <c r="K99" s="31">
        <v>5000</v>
      </c>
      <c r="L99" s="43">
        <v>8381</v>
      </c>
    </row>
    <row r="100" spans="1:12" ht="12.75">
      <c r="A100" s="13">
        <v>6900</v>
      </c>
      <c r="B100" s="13">
        <v>6900</v>
      </c>
      <c r="C100" s="3" t="s">
        <v>97</v>
      </c>
      <c r="D100" s="19">
        <v>0</v>
      </c>
      <c r="E100" s="19">
        <v>0</v>
      </c>
      <c r="F100" s="19">
        <v>0</v>
      </c>
      <c r="G100" s="19">
        <v>0</v>
      </c>
      <c r="H100" s="12">
        <v>0</v>
      </c>
      <c r="I100" s="12">
        <v>0</v>
      </c>
      <c r="J100" s="12">
        <v>0</v>
      </c>
      <c r="K100" s="31">
        <v>0</v>
      </c>
      <c r="L100" s="43"/>
    </row>
    <row r="101" spans="1:12" ht="12.75">
      <c r="A101" s="13">
        <v>6920</v>
      </c>
      <c r="B101" s="13">
        <v>6920</v>
      </c>
      <c r="C101" s="3" t="s">
        <v>98</v>
      </c>
      <c r="D101" s="19">
        <v>0</v>
      </c>
      <c r="E101" s="19">
        <v>0</v>
      </c>
      <c r="F101" s="19">
        <v>0</v>
      </c>
      <c r="G101" s="19">
        <v>0</v>
      </c>
      <c r="H101" s="12">
        <v>0</v>
      </c>
      <c r="I101" s="12">
        <v>0</v>
      </c>
      <c r="J101" s="12">
        <v>0</v>
      </c>
      <c r="K101" s="31">
        <v>0</v>
      </c>
      <c r="L101" s="43"/>
    </row>
    <row r="102" spans="1:12" ht="12.75">
      <c r="A102" s="13">
        <v>6930</v>
      </c>
      <c r="B102" s="13">
        <v>6930</v>
      </c>
      <c r="C102" s="3" t="s">
        <v>99</v>
      </c>
      <c r="D102" s="19">
        <v>2500</v>
      </c>
      <c r="E102" s="19">
        <v>2500</v>
      </c>
      <c r="F102" s="19">
        <v>5000</v>
      </c>
      <c r="G102" s="19">
        <v>5000</v>
      </c>
      <c r="H102" s="12">
        <v>1800</v>
      </c>
      <c r="I102" s="12">
        <v>1800</v>
      </c>
      <c r="J102" s="12">
        <v>3600</v>
      </c>
      <c r="K102" s="31">
        <v>0</v>
      </c>
      <c r="L102" s="43">
        <v>1800</v>
      </c>
    </row>
    <row r="103" spans="1:12" ht="12.75">
      <c r="A103" s="13">
        <v>6940</v>
      </c>
      <c r="B103" s="13">
        <v>6940</v>
      </c>
      <c r="C103" s="3" t="s">
        <v>100</v>
      </c>
      <c r="D103" s="19">
        <v>0</v>
      </c>
      <c r="E103" s="19">
        <v>0</v>
      </c>
      <c r="F103" s="19">
        <v>0</v>
      </c>
      <c r="G103" s="19">
        <v>0</v>
      </c>
      <c r="H103" s="12">
        <v>0</v>
      </c>
      <c r="I103" s="12">
        <v>0</v>
      </c>
      <c r="J103" s="12">
        <v>0</v>
      </c>
      <c r="K103" s="31">
        <v>0</v>
      </c>
      <c r="L103" s="43"/>
    </row>
    <row r="104" spans="1:12" ht="12.75">
      <c r="A104" s="13">
        <v>7140</v>
      </c>
      <c r="B104" s="13">
        <v>7140</v>
      </c>
      <c r="C104" s="3" t="s">
        <v>102</v>
      </c>
      <c r="D104" s="19">
        <v>0</v>
      </c>
      <c r="E104" s="19">
        <v>0</v>
      </c>
      <c r="F104" s="19">
        <v>0</v>
      </c>
      <c r="G104" s="19">
        <v>0</v>
      </c>
      <c r="H104" s="12">
        <v>0</v>
      </c>
      <c r="I104" s="12">
        <v>0</v>
      </c>
      <c r="J104" s="12">
        <v>0</v>
      </c>
      <c r="K104" s="31">
        <v>0</v>
      </c>
      <c r="L104" s="43"/>
    </row>
    <row r="105" spans="1:12" ht="12.75">
      <c r="A105" s="13">
        <v>7320</v>
      </c>
      <c r="B105" s="13">
        <v>7320</v>
      </c>
      <c r="C105" s="3" t="s">
        <v>103</v>
      </c>
      <c r="D105" s="19">
        <v>0</v>
      </c>
      <c r="E105" s="19">
        <v>0</v>
      </c>
      <c r="F105" s="19">
        <v>0</v>
      </c>
      <c r="G105" s="19">
        <v>0</v>
      </c>
      <c r="H105" s="12">
        <v>0</v>
      </c>
      <c r="I105" s="12">
        <v>0</v>
      </c>
      <c r="J105" s="12">
        <v>0</v>
      </c>
      <c r="K105" s="31">
        <v>0</v>
      </c>
      <c r="L105" s="43"/>
    </row>
    <row r="106" spans="1:12" ht="12.75">
      <c r="A106" s="13">
        <v>7400</v>
      </c>
      <c r="B106" s="13">
        <v>7400</v>
      </c>
      <c r="C106" s="3" t="s">
        <v>104</v>
      </c>
      <c r="D106" s="19">
        <v>0</v>
      </c>
      <c r="E106" s="19">
        <v>0</v>
      </c>
      <c r="F106" s="19">
        <v>0</v>
      </c>
      <c r="G106" s="19">
        <v>0</v>
      </c>
      <c r="H106" s="12">
        <v>0</v>
      </c>
      <c r="I106" s="12">
        <v>0</v>
      </c>
      <c r="J106" s="12">
        <v>0</v>
      </c>
      <c r="K106" s="31">
        <v>0</v>
      </c>
      <c r="L106" s="43"/>
    </row>
    <row r="107" spans="1:12" ht="12.75">
      <c r="A107" s="13">
        <v>7430</v>
      </c>
      <c r="B107" s="13">
        <v>7430</v>
      </c>
      <c r="C107" s="3" t="s">
        <v>105</v>
      </c>
      <c r="D107" s="19">
        <v>0</v>
      </c>
      <c r="E107" s="19">
        <v>0</v>
      </c>
      <c r="F107" s="19">
        <v>0</v>
      </c>
      <c r="G107" s="19">
        <v>0</v>
      </c>
      <c r="H107" s="12">
        <v>0</v>
      </c>
      <c r="I107" s="12">
        <v>0</v>
      </c>
      <c r="J107" s="12">
        <v>0</v>
      </c>
      <c r="K107" s="31">
        <v>15000</v>
      </c>
      <c r="L107" s="43"/>
    </row>
    <row r="108" spans="1:13" ht="12.75">
      <c r="A108" s="13">
        <v>7500</v>
      </c>
      <c r="B108" s="13">
        <v>7500</v>
      </c>
      <c r="C108" s="3" t="s">
        <v>106</v>
      </c>
      <c r="D108" s="19">
        <v>0</v>
      </c>
      <c r="E108" s="19">
        <v>0</v>
      </c>
      <c r="F108" s="19">
        <v>0</v>
      </c>
      <c r="G108" s="19">
        <v>0</v>
      </c>
      <c r="H108" s="12">
        <v>0</v>
      </c>
      <c r="I108" s="12">
        <v>0</v>
      </c>
      <c r="J108" s="12">
        <v>0</v>
      </c>
      <c r="K108" s="31">
        <v>0</v>
      </c>
      <c r="L108" s="43"/>
      <c r="M108" t="s">
        <v>149</v>
      </c>
    </row>
    <row r="109" spans="1:12" ht="12.75">
      <c r="A109" s="13">
        <v>7601</v>
      </c>
      <c r="B109" s="13">
        <v>7601</v>
      </c>
      <c r="C109" s="3" t="s">
        <v>107</v>
      </c>
      <c r="D109" s="19">
        <v>0</v>
      </c>
      <c r="E109" s="19">
        <v>0</v>
      </c>
      <c r="F109" s="19">
        <v>0</v>
      </c>
      <c r="G109" s="19">
        <v>0</v>
      </c>
      <c r="H109" s="12">
        <v>0</v>
      </c>
      <c r="I109" s="12">
        <v>0</v>
      </c>
      <c r="J109" s="12">
        <v>0</v>
      </c>
      <c r="K109" s="31">
        <v>0</v>
      </c>
      <c r="L109" s="43">
        <v>-27255</v>
      </c>
    </row>
    <row r="110" spans="1:12" ht="12.75">
      <c r="A110" s="13">
        <v>7740</v>
      </c>
      <c r="B110" s="13">
        <v>7740</v>
      </c>
      <c r="C110" s="3" t="s">
        <v>108</v>
      </c>
      <c r="D110" s="19">
        <v>0</v>
      </c>
      <c r="E110" s="19">
        <v>0</v>
      </c>
      <c r="F110" s="19">
        <v>0</v>
      </c>
      <c r="G110" s="19">
        <v>0</v>
      </c>
      <c r="H110" s="12">
        <v>0</v>
      </c>
      <c r="I110" s="12">
        <v>0</v>
      </c>
      <c r="J110" s="12">
        <v>0</v>
      </c>
      <c r="K110" s="31">
        <v>0</v>
      </c>
      <c r="L110" s="43">
        <v>1</v>
      </c>
    </row>
    <row r="111" spans="1:12" ht="12.75">
      <c r="A111" s="13">
        <v>7770</v>
      </c>
      <c r="B111" s="13">
        <v>7770</v>
      </c>
      <c r="C111" s="3" t="s">
        <v>109</v>
      </c>
      <c r="D111" s="19">
        <v>300</v>
      </c>
      <c r="E111" s="19">
        <v>600</v>
      </c>
      <c r="F111" s="19">
        <v>700</v>
      </c>
      <c r="G111" s="19">
        <v>1000</v>
      </c>
      <c r="H111" s="12">
        <v>80.25</v>
      </c>
      <c r="I111" s="12">
        <v>337.43</v>
      </c>
      <c r="J111" s="12">
        <v>373.18</v>
      </c>
      <c r="K111" s="31">
        <v>8000</v>
      </c>
      <c r="L111" s="43">
        <v>360</v>
      </c>
    </row>
    <row r="112" spans="1:12" ht="12.75">
      <c r="A112" s="13">
        <v>7780</v>
      </c>
      <c r="B112" s="13">
        <v>7780</v>
      </c>
      <c r="C112" s="3" t="s">
        <v>110</v>
      </c>
      <c r="D112" s="19">
        <v>0</v>
      </c>
      <c r="E112" s="19">
        <v>0</v>
      </c>
      <c r="F112" s="19">
        <v>0</v>
      </c>
      <c r="G112" s="19">
        <v>0</v>
      </c>
      <c r="H112" s="12">
        <v>0</v>
      </c>
      <c r="I112" s="12">
        <v>0</v>
      </c>
      <c r="J112" s="12">
        <v>0</v>
      </c>
      <c r="K112" s="31">
        <v>0</v>
      </c>
      <c r="L112" s="43"/>
    </row>
    <row r="113" spans="1:12" ht="12.75">
      <c r="A113" s="13">
        <v>7790</v>
      </c>
      <c r="B113" s="13">
        <v>7790</v>
      </c>
      <c r="C113" s="3" t="s">
        <v>111</v>
      </c>
      <c r="D113" s="19">
        <v>1250</v>
      </c>
      <c r="E113" s="19">
        <v>2500</v>
      </c>
      <c r="F113" s="19">
        <v>3750</v>
      </c>
      <c r="G113" s="19">
        <v>5000</v>
      </c>
      <c r="H113" s="12">
        <v>0</v>
      </c>
      <c r="I113" s="12">
        <v>1000</v>
      </c>
      <c r="J113" s="12">
        <v>1330</v>
      </c>
      <c r="K113" s="31">
        <v>5000</v>
      </c>
      <c r="L113" s="43">
        <v>24459</v>
      </c>
    </row>
    <row r="114" spans="1:12" ht="12.75">
      <c r="A114" s="13">
        <v>7791</v>
      </c>
      <c r="B114" s="13">
        <v>7791</v>
      </c>
      <c r="C114" s="3" t="s">
        <v>121</v>
      </c>
      <c r="D114" s="19">
        <v>0</v>
      </c>
      <c r="E114" s="19">
        <v>0</v>
      </c>
      <c r="F114" s="19">
        <v>0</v>
      </c>
      <c r="G114" s="19">
        <v>0</v>
      </c>
      <c r="H114" s="12">
        <v>0</v>
      </c>
      <c r="I114" s="12">
        <v>0</v>
      </c>
      <c r="J114" s="12">
        <v>0</v>
      </c>
      <c r="K114" s="31">
        <v>0</v>
      </c>
      <c r="L114" s="43"/>
    </row>
    <row r="115" spans="1:12" ht="12.75">
      <c r="A115" s="13">
        <v>7795</v>
      </c>
      <c r="B115" s="13">
        <v>7795</v>
      </c>
      <c r="C115" s="3" t="s">
        <v>123</v>
      </c>
      <c r="D115" s="19">
        <v>1250</v>
      </c>
      <c r="E115" s="19">
        <v>2500</v>
      </c>
      <c r="F115" s="19">
        <v>3750</v>
      </c>
      <c r="G115" s="19">
        <v>5000</v>
      </c>
      <c r="H115" s="12">
        <v>1842.19</v>
      </c>
      <c r="I115" s="12">
        <v>1996.92</v>
      </c>
      <c r="J115" s="12">
        <v>2127.76</v>
      </c>
      <c r="K115" s="31">
        <v>0</v>
      </c>
      <c r="L115" s="43">
        <v>14917</v>
      </c>
    </row>
    <row r="116" spans="1:12" ht="12.75">
      <c r="A116" s="13">
        <v>7796</v>
      </c>
      <c r="B116" s="13">
        <v>7796</v>
      </c>
      <c r="C116" s="3" t="s">
        <v>124</v>
      </c>
      <c r="D116" s="19">
        <v>0</v>
      </c>
      <c r="E116" s="19">
        <v>0</v>
      </c>
      <c r="F116" s="19">
        <v>0</v>
      </c>
      <c r="G116" s="19">
        <v>0</v>
      </c>
      <c r="H116" s="12">
        <v>0</v>
      </c>
      <c r="I116" s="12">
        <v>0</v>
      </c>
      <c r="J116" s="12">
        <v>0</v>
      </c>
      <c r="K116" s="31">
        <v>0</v>
      </c>
      <c r="L116" s="43"/>
    </row>
    <row r="117" spans="1:12" ht="12.75">
      <c r="A117" s="13">
        <v>7797</v>
      </c>
      <c r="B117" s="13">
        <v>7797</v>
      </c>
      <c r="C117" s="3" t="s">
        <v>125</v>
      </c>
      <c r="D117" s="19">
        <v>1000</v>
      </c>
      <c r="E117" s="19">
        <v>1800</v>
      </c>
      <c r="F117" s="19">
        <v>2000</v>
      </c>
      <c r="G117" s="19">
        <v>3000</v>
      </c>
      <c r="H117" s="12">
        <v>828.54</v>
      </c>
      <c r="I117" s="12">
        <v>1198.92</v>
      </c>
      <c r="J117" s="12">
        <v>1181.29</v>
      </c>
      <c r="K117" s="31">
        <v>0</v>
      </c>
      <c r="L117" s="43">
        <v>3146</v>
      </c>
    </row>
    <row r="118" spans="1:12" ht="12.75">
      <c r="A118" s="13">
        <v>7798</v>
      </c>
      <c r="B118" s="13">
        <v>7798</v>
      </c>
      <c r="C118" s="3" t="s">
        <v>129</v>
      </c>
      <c r="D118" s="19">
        <v>450</v>
      </c>
      <c r="E118" s="19">
        <v>900</v>
      </c>
      <c r="F118" s="19">
        <v>1100</v>
      </c>
      <c r="G118" s="19">
        <v>1500</v>
      </c>
      <c r="H118" s="12">
        <v>0</v>
      </c>
      <c r="I118" s="12">
        <v>0</v>
      </c>
      <c r="J118" s="12">
        <v>224.51</v>
      </c>
      <c r="K118" s="31">
        <v>0</v>
      </c>
      <c r="L118" s="43"/>
    </row>
    <row r="119" spans="1:12" ht="12.75">
      <c r="A119" s="13">
        <v>7830</v>
      </c>
      <c r="B119" s="13">
        <v>7830</v>
      </c>
      <c r="C119" s="3" t="s">
        <v>112</v>
      </c>
      <c r="D119" s="19">
        <v>0</v>
      </c>
      <c r="E119" s="19">
        <v>0</v>
      </c>
      <c r="F119" s="19">
        <v>0</v>
      </c>
      <c r="G119" s="19">
        <v>0</v>
      </c>
      <c r="H119" s="12">
        <v>0</v>
      </c>
      <c r="I119" s="12">
        <v>0</v>
      </c>
      <c r="J119" s="12">
        <v>0</v>
      </c>
      <c r="K119" s="31">
        <v>0</v>
      </c>
      <c r="L119" s="43"/>
    </row>
    <row r="120" spans="1:12" ht="12.75">
      <c r="A120" s="13">
        <v>7990</v>
      </c>
      <c r="B120" s="13">
        <v>7990</v>
      </c>
      <c r="C120" s="3" t="s">
        <v>113</v>
      </c>
      <c r="D120" s="19">
        <v>0</v>
      </c>
      <c r="E120" s="19">
        <v>0</v>
      </c>
      <c r="F120" s="19">
        <v>0</v>
      </c>
      <c r="G120" s="19">
        <v>0</v>
      </c>
      <c r="H120" s="12">
        <v>0</v>
      </c>
      <c r="I120" s="12">
        <v>0</v>
      </c>
      <c r="J120" s="12">
        <v>0</v>
      </c>
      <c r="K120" s="31">
        <v>0</v>
      </c>
      <c r="L120" s="43"/>
    </row>
    <row r="121" spans="1:12" ht="12.75">
      <c r="A121" s="13"/>
      <c r="B121" s="13"/>
      <c r="C121" s="3"/>
      <c r="D121" s="19"/>
      <c r="E121" s="19"/>
      <c r="F121" s="19"/>
      <c r="G121" s="19"/>
      <c r="H121" s="12"/>
      <c r="I121" s="12"/>
      <c r="J121" s="12"/>
      <c r="K121" s="31"/>
      <c r="L121" s="43"/>
    </row>
    <row r="122" spans="1:12" ht="12.75">
      <c r="A122" s="11"/>
      <c r="B122" s="11"/>
      <c r="C122" s="6" t="s">
        <v>6</v>
      </c>
      <c r="D122" s="24">
        <f>SUM(D84:D120)</f>
        <v>36250</v>
      </c>
      <c r="E122" s="24">
        <f>SUM(E84:E120)</f>
        <v>72300</v>
      </c>
      <c r="F122" s="24">
        <f>SUM(F84:F120)</f>
        <v>95800</v>
      </c>
      <c r="G122" s="24">
        <f>SUM(G84:G120)</f>
        <v>133500</v>
      </c>
      <c r="H122" s="7">
        <f>SUM(H84:H121)</f>
        <v>25474.48</v>
      </c>
      <c r="I122" s="7">
        <f>SUM(I84:I121)</f>
        <v>60694.98</v>
      </c>
      <c r="J122" s="7">
        <f>SUM(J84:J121)</f>
        <v>91990.49999999999</v>
      </c>
      <c r="K122" s="32">
        <f>SUM(K84:K121)</f>
        <v>65500</v>
      </c>
      <c r="L122" s="46">
        <f>SUM(L84:L121)</f>
        <v>60109</v>
      </c>
    </row>
    <row r="123" spans="1:12" ht="12.75">
      <c r="A123" s="11"/>
      <c r="B123" s="11"/>
      <c r="C123" s="6"/>
      <c r="D123" s="20"/>
      <c r="E123" s="20"/>
      <c r="F123" s="20"/>
      <c r="G123" s="20"/>
      <c r="H123" s="12"/>
      <c r="I123" s="7"/>
      <c r="J123" s="7"/>
      <c r="K123" s="32"/>
      <c r="L123" s="44"/>
    </row>
    <row r="124" spans="1:12" ht="12.75">
      <c r="A124" s="13">
        <v>6000</v>
      </c>
      <c r="B124" s="13">
        <v>6000</v>
      </c>
      <c r="C124" s="3" t="s">
        <v>114</v>
      </c>
      <c r="D124" s="19">
        <v>0</v>
      </c>
      <c r="E124" s="19">
        <v>0</v>
      </c>
      <c r="F124" s="19">
        <v>0</v>
      </c>
      <c r="G124" s="19">
        <v>0</v>
      </c>
      <c r="H124" s="12">
        <v>0</v>
      </c>
      <c r="I124" s="12">
        <v>0</v>
      </c>
      <c r="J124" s="12">
        <v>0</v>
      </c>
      <c r="K124" s="31">
        <v>0</v>
      </c>
      <c r="L124" s="43"/>
    </row>
    <row r="125" spans="1:12" ht="12.75">
      <c r="A125" s="13">
        <v>6010</v>
      </c>
      <c r="B125" s="13">
        <v>6010</v>
      </c>
      <c r="C125" s="3" t="s">
        <v>115</v>
      </c>
      <c r="D125" s="19">
        <v>0</v>
      </c>
      <c r="E125" s="19">
        <v>0</v>
      </c>
      <c r="F125" s="19">
        <v>0</v>
      </c>
      <c r="G125" s="19">
        <v>0</v>
      </c>
      <c r="H125" s="12">
        <v>0</v>
      </c>
      <c r="I125" s="12">
        <v>0</v>
      </c>
      <c r="J125" s="12">
        <v>0</v>
      </c>
      <c r="K125" s="31">
        <v>0</v>
      </c>
      <c r="L125" s="43"/>
    </row>
    <row r="126" spans="1:12" ht="12.75">
      <c r="A126" s="11"/>
      <c r="B126" s="11"/>
      <c r="C126" s="6" t="s">
        <v>10</v>
      </c>
      <c r="D126" s="24">
        <f aca="true" t="shared" si="4" ref="D126:K126">SUM(D124:D125)</f>
        <v>0</v>
      </c>
      <c r="E126" s="24">
        <f t="shared" si="4"/>
        <v>0</v>
      </c>
      <c r="F126" s="24">
        <f t="shared" si="4"/>
        <v>0</v>
      </c>
      <c r="G126" s="24">
        <f t="shared" si="4"/>
        <v>0</v>
      </c>
      <c r="H126" s="7">
        <f t="shared" si="4"/>
        <v>0</v>
      </c>
      <c r="I126" s="7">
        <f t="shared" si="4"/>
        <v>0</v>
      </c>
      <c r="J126" s="7">
        <f t="shared" si="4"/>
        <v>0</v>
      </c>
      <c r="K126" s="32">
        <f t="shared" si="4"/>
        <v>0</v>
      </c>
      <c r="L126" s="43"/>
    </row>
    <row r="127" spans="1:12" ht="12.75">
      <c r="A127" s="13"/>
      <c r="B127" s="13"/>
      <c r="C127" s="3"/>
      <c r="D127" s="19"/>
      <c r="E127" s="19"/>
      <c r="F127" s="19"/>
      <c r="G127" s="19"/>
      <c r="H127" s="12"/>
      <c r="I127" s="12"/>
      <c r="J127" s="12"/>
      <c r="K127" s="31"/>
      <c r="L127" s="47"/>
    </row>
    <row r="128" spans="1:12" ht="13.5" customHeight="1">
      <c r="A128" s="11"/>
      <c r="B128" s="11"/>
      <c r="C128" s="6" t="s">
        <v>2</v>
      </c>
      <c r="D128" s="24">
        <f>D39-D126-D122-D82-D57</f>
        <v>171026</v>
      </c>
      <c r="E128" s="24">
        <f>E39-E126-E122-E82-E57</f>
        <v>-62304</v>
      </c>
      <c r="F128" s="24">
        <f>F39-F126-F122-F82-F57</f>
        <v>-175902</v>
      </c>
      <c r="G128" s="24">
        <f>G39-G126-G122-G82-G57</f>
        <v>158</v>
      </c>
      <c r="H128" s="7">
        <f>H39-H57-H82-H122-H126</f>
        <v>171745.23999999996</v>
      </c>
      <c r="I128" s="7">
        <f>I39-I57-I82-I122-I126</f>
        <v>-84809.61000000002</v>
      </c>
      <c r="J128" s="7">
        <f>J39-J57-J82-J122-J126</f>
        <v>-54849.440000000046</v>
      </c>
      <c r="K128" s="32">
        <f>K39-K57-K82-K122-K126</f>
        <v>134948</v>
      </c>
      <c r="L128" s="46">
        <f>L39-L57-L82-L122-L126</f>
        <v>5204</v>
      </c>
    </row>
    <row r="129" spans="1:12" ht="13.5" customHeight="1">
      <c r="A129" s="13"/>
      <c r="B129" s="13"/>
      <c r="C129" s="3"/>
      <c r="D129" s="19"/>
      <c r="E129" s="19"/>
      <c r="F129" s="19"/>
      <c r="G129" s="19"/>
      <c r="H129" s="12"/>
      <c r="I129" s="12"/>
      <c r="J129" s="12"/>
      <c r="K129" s="31"/>
      <c r="L129" s="47"/>
    </row>
    <row r="130" spans="1:12" ht="13.5" customHeight="1">
      <c r="A130" s="13">
        <v>8050</v>
      </c>
      <c r="B130" s="13">
        <v>8050</v>
      </c>
      <c r="C130" s="3" t="s">
        <v>7</v>
      </c>
      <c r="D130" s="19">
        <v>0</v>
      </c>
      <c r="E130" s="19">
        <v>0</v>
      </c>
      <c r="F130" s="19">
        <v>0</v>
      </c>
      <c r="G130" s="19">
        <v>0</v>
      </c>
      <c r="H130" s="12">
        <v>0</v>
      </c>
      <c r="I130" s="12">
        <v>0</v>
      </c>
      <c r="J130" s="12">
        <v>0</v>
      </c>
      <c r="K130" s="31">
        <v>0</v>
      </c>
      <c r="L130" s="43">
        <v>-713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19">
        <v>0</v>
      </c>
      <c r="E131" s="19">
        <v>0</v>
      </c>
      <c r="F131" s="19">
        <v>0</v>
      </c>
      <c r="G131" s="19">
        <v>0</v>
      </c>
      <c r="H131" s="12">
        <v>0</v>
      </c>
      <c r="I131" s="12">
        <v>0</v>
      </c>
      <c r="J131" s="12">
        <v>0</v>
      </c>
      <c r="K131" s="31">
        <v>0</v>
      </c>
      <c r="L131" s="43"/>
    </row>
    <row r="132" spans="1:12" ht="13.5" customHeight="1">
      <c r="A132" s="13">
        <v>8150</v>
      </c>
      <c r="B132" s="13">
        <v>8150</v>
      </c>
      <c r="C132" s="3" t="s">
        <v>116</v>
      </c>
      <c r="D132" s="19">
        <v>0</v>
      </c>
      <c r="E132" s="19">
        <v>0</v>
      </c>
      <c r="F132" s="19">
        <v>0</v>
      </c>
      <c r="G132" s="19">
        <v>0</v>
      </c>
      <c r="H132" s="12">
        <v>0</v>
      </c>
      <c r="I132" s="12">
        <v>0</v>
      </c>
      <c r="J132" s="12">
        <v>0</v>
      </c>
      <c r="K132" s="31">
        <v>0</v>
      </c>
      <c r="L132" s="43"/>
    </row>
    <row r="133" spans="1:12" ht="13.5" customHeight="1">
      <c r="A133" s="11"/>
      <c r="B133" s="11"/>
      <c r="C133" s="6" t="s">
        <v>17</v>
      </c>
      <c r="D133" s="24">
        <f aca="true" t="shared" si="5" ref="D133:L133">SUM(D130:D132)</f>
        <v>0</v>
      </c>
      <c r="E133" s="24">
        <f t="shared" si="5"/>
        <v>0</v>
      </c>
      <c r="F133" s="24">
        <f t="shared" si="5"/>
        <v>0</v>
      </c>
      <c r="G133" s="24">
        <f t="shared" si="5"/>
        <v>0</v>
      </c>
      <c r="H133" s="7">
        <f t="shared" si="5"/>
        <v>0</v>
      </c>
      <c r="I133" s="7">
        <f t="shared" si="5"/>
        <v>0</v>
      </c>
      <c r="J133" s="7">
        <f t="shared" si="5"/>
        <v>0</v>
      </c>
      <c r="K133" s="32">
        <f t="shared" si="5"/>
        <v>0</v>
      </c>
      <c r="L133" s="46">
        <f t="shared" si="5"/>
        <v>-713</v>
      </c>
    </row>
    <row r="134" spans="1:12" ht="12.75">
      <c r="A134" s="13"/>
      <c r="B134" s="13"/>
      <c r="C134" s="3"/>
      <c r="D134" s="19"/>
      <c r="E134" s="19"/>
      <c r="F134" s="19"/>
      <c r="G134" s="19"/>
      <c r="H134" s="12"/>
      <c r="I134" s="12"/>
      <c r="J134" s="12"/>
      <c r="K134" s="31"/>
      <c r="L134" s="47"/>
    </row>
    <row r="135" spans="1:12" ht="12.75">
      <c r="A135" s="11"/>
      <c r="B135" s="11"/>
      <c r="C135" s="8" t="s">
        <v>8</v>
      </c>
      <c r="D135" s="25">
        <f aca="true" t="shared" si="6" ref="D135:L135">D128-D133</f>
        <v>171026</v>
      </c>
      <c r="E135" s="25">
        <f t="shared" si="6"/>
        <v>-62304</v>
      </c>
      <c r="F135" s="25">
        <f t="shared" si="6"/>
        <v>-175902</v>
      </c>
      <c r="G135" s="25">
        <f t="shared" si="6"/>
        <v>158</v>
      </c>
      <c r="H135" s="9">
        <f t="shared" si="6"/>
        <v>171745.23999999996</v>
      </c>
      <c r="I135" s="9">
        <f t="shared" si="6"/>
        <v>-84809.61000000002</v>
      </c>
      <c r="J135" s="9">
        <f t="shared" si="6"/>
        <v>-54849.440000000046</v>
      </c>
      <c r="K135" s="33">
        <f t="shared" si="6"/>
        <v>134948</v>
      </c>
      <c r="L135" s="48">
        <f t="shared" si="6"/>
        <v>5917</v>
      </c>
    </row>
    <row r="136" spans="4:12" ht="15.75" customHeight="1">
      <c r="D136" s="38"/>
      <c r="E136" s="38"/>
      <c r="F136" s="38"/>
      <c r="G136" s="38"/>
      <c r="H136" s="38"/>
      <c r="I136" s="39"/>
      <c r="J136" s="39"/>
      <c r="K136" s="39"/>
      <c r="L136" s="4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36"/>
  <sheetViews>
    <sheetView zoomScalePageLayoutView="0" workbookViewId="0" topLeftCell="A1">
      <selection activeCell="J138" sqref="J138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2" customWidth="1"/>
    <col min="8" max="11" width="10.421875" style="2" customWidth="1"/>
    <col min="12" max="12" width="13.57421875" style="0" bestFit="1" customWidth="1"/>
    <col min="13" max="13" width="17.421875" style="0" bestFit="1" customWidth="1"/>
    <col min="14" max="14" width="20.28125" style="0" bestFit="1" customWidth="1"/>
  </cols>
  <sheetData>
    <row r="1" spans="1:11" ht="15">
      <c r="A1" s="2">
        <v>115</v>
      </c>
      <c r="C1" s="1" t="s">
        <v>14</v>
      </c>
      <c r="D1" s="1" t="s">
        <v>130</v>
      </c>
      <c r="E1" s="1"/>
      <c r="F1" s="1"/>
      <c r="G1" s="1"/>
      <c r="J1" s="4"/>
      <c r="K1"/>
    </row>
    <row r="2" spans="3:11" ht="15">
      <c r="C2" s="1"/>
      <c r="D2" s="1"/>
      <c r="E2" s="1"/>
      <c r="F2" s="1"/>
      <c r="G2" s="1"/>
      <c r="H2" s="1"/>
      <c r="K2" s="1"/>
    </row>
    <row r="3" spans="3:11" ht="15">
      <c r="C3" s="1" t="s">
        <v>18</v>
      </c>
      <c r="D3" s="1"/>
      <c r="E3" s="1"/>
      <c r="F3" s="1"/>
      <c r="G3" s="1"/>
      <c r="H3" s="1"/>
      <c r="K3" s="1"/>
    </row>
    <row r="4" spans="3:11" ht="15">
      <c r="C4" s="1"/>
      <c r="D4" s="1"/>
      <c r="E4" s="1"/>
      <c r="F4" s="1"/>
      <c r="G4" s="1"/>
      <c r="H4" s="1"/>
      <c r="K4" s="1"/>
    </row>
    <row r="5" spans="1:11" s="18" customFormat="1" ht="12" hidden="1">
      <c r="A5" s="16"/>
      <c r="B5" s="16"/>
      <c r="C5" s="17"/>
      <c r="D5" s="17"/>
      <c r="E5" s="17"/>
      <c r="F5" s="17"/>
      <c r="G5" s="17"/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</row>
    <row r="6" spans="1:11" s="18" customFormat="1" ht="12" hidden="1">
      <c r="A6" s="16"/>
      <c r="B6" s="16"/>
      <c r="C6" s="17"/>
      <c r="D6" s="17"/>
      <c r="E6" s="17"/>
      <c r="F6" s="17"/>
      <c r="G6" s="17"/>
      <c r="H6" s="17">
        <f>'HS'!H6</f>
        <v>201803</v>
      </c>
      <c r="I6" s="17">
        <f>'HS'!I6</f>
        <v>201806</v>
      </c>
      <c r="J6" s="17" t="e">
        <f>'HS'!J6</f>
        <v>#REF!</v>
      </c>
      <c r="K6" s="17" t="e">
        <f>'HS'!K6</f>
        <v>#REF!</v>
      </c>
    </row>
    <row r="7" spans="4:14" ht="12.75">
      <c r="D7" s="23" t="s">
        <v>130</v>
      </c>
      <c r="E7" s="23" t="s">
        <v>130</v>
      </c>
      <c r="F7" s="23" t="s">
        <v>130</v>
      </c>
      <c r="G7" s="23" t="s">
        <v>130</v>
      </c>
      <c r="H7" s="27" t="s">
        <v>135</v>
      </c>
      <c r="I7" s="27" t="s">
        <v>135</v>
      </c>
      <c r="J7" s="27" t="s">
        <v>135</v>
      </c>
      <c r="K7" s="27" t="s">
        <v>131</v>
      </c>
      <c r="L7" s="29" t="s">
        <v>135</v>
      </c>
      <c r="M7" t="s">
        <v>137</v>
      </c>
      <c r="N7" t="s">
        <v>173</v>
      </c>
    </row>
    <row r="8" spans="1:12" ht="12.75">
      <c r="A8" s="4"/>
      <c r="B8" s="5"/>
      <c r="C8" s="22" t="s">
        <v>0</v>
      </c>
      <c r="D8" s="21" t="s">
        <v>30</v>
      </c>
      <c r="E8" s="21" t="s">
        <v>31</v>
      </c>
      <c r="F8" s="21" t="s">
        <v>32</v>
      </c>
      <c r="G8" s="21" t="s">
        <v>33</v>
      </c>
      <c r="H8" s="28" t="s">
        <v>132</v>
      </c>
      <c r="I8" s="28" t="s">
        <v>133</v>
      </c>
      <c r="J8" s="28" t="s">
        <v>134</v>
      </c>
      <c r="K8" s="28">
        <v>2018</v>
      </c>
      <c r="L8" s="30">
        <v>2017</v>
      </c>
    </row>
    <row r="9" spans="1:12" ht="12.75">
      <c r="A9" s="13"/>
      <c r="B9" s="13"/>
      <c r="C9" s="3"/>
      <c r="D9" s="19"/>
      <c r="E9" s="19"/>
      <c r="F9" s="19"/>
      <c r="G9" s="19"/>
      <c r="H9" s="12"/>
      <c r="I9" s="12"/>
      <c r="J9" s="12"/>
      <c r="K9" s="31"/>
      <c r="L9" s="42"/>
    </row>
    <row r="10" spans="1:13" ht="12.75">
      <c r="A10" s="13">
        <v>3100</v>
      </c>
      <c r="B10" s="13">
        <v>3100</v>
      </c>
      <c r="C10" s="3" t="s">
        <v>34</v>
      </c>
      <c r="D10" s="19"/>
      <c r="E10" s="19"/>
      <c r="F10" s="19"/>
      <c r="G10" s="19"/>
      <c r="H10" s="12">
        <v>0</v>
      </c>
      <c r="I10" s="12">
        <v>0</v>
      </c>
      <c r="J10" s="12">
        <v>0</v>
      </c>
      <c r="K10" s="31">
        <v>0</v>
      </c>
      <c r="L10" s="43"/>
      <c r="M10" t="s">
        <v>138</v>
      </c>
    </row>
    <row r="11" spans="1:14" ht="12.75">
      <c r="A11" s="13">
        <v>3120</v>
      </c>
      <c r="B11" s="13">
        <v>3120</v>
      </c>
      <c r="C11" s="3" t="s">
        <v>35</v>
      </c>
      <c r="D11" s="19">
        <v>30000</v>
      </c>
      <c r="E11" s="19">
        <v>30000</v>
      </c>
      <c r="F11" s="19">
        <v>30000</v>
      </c>
      <c r="G11" s="19">
        <v>30000</v>
      </c>
      <c r="H11" s="12">
        <v>35000</v>
      </c>
      <c r="I11" s="12">
        <v>38750</v>
      </c>
      <c r="J11" s="12">
        <v>33750</v>
      </c>
      <c r="K11" s="31">
        <v>30000</v>
      </c>
      <c r="L11" s="43">
        <v>16500</v>
      </c>
      <c r="N11" s="10" t="s">
        <v>150</v>
      </c>
    </row>
    <row r="12" spans="1:14" ht="12.75">
      <c r="A12" s="13">
        <v>3125</v>
      </c>
      <c r="B12" s="13">
        <v>3125</v>
      </c>
      <c r="C12" s="3" t="s">
        <v>36</v>
      </c>
      <c r="D12" s="19"/>
      <c r="E12" s="19"/>
      <c r="F12" s="19"/>
      <c r="G12" s="19"/>
      <c r="H12" s="12">
        <v>0</v>
      </c>
      <c r="I12" s="12">
        <v>0</v>
      </c>
      <c r="J12" s="12">
        <v>0</v>
      </c>
      <c r="K12" s="31">
        <v>40000</v>
      </c>
      <c r="L12" s="43"/>
      <c r="N12" s="10" t="s">
        <v>151</v>
      </c>
    </row>
    <row r="13" spans="1:14" ht="12.75">
      <c r="A13" s="13">
        <v>3130</v>
      </c>
      <c r="B13" s="13">
        <v>3130</v>
      </c>
      <c r="C13" s="3" t="s">
        <v>37</v>
      </c>
      <c r="D13" s="19">
        <v>50000</v>
      </c>
      <c r="E13" s="19">
        <v>50000</v>
      </c>
      <c r="F13" s="19">
        <v>50000</v>
      </c>
      <c r="G13" s="19">
        <v>250000</v>
      </c>
      <c r="H13" s="12">
        <v>43863</v>
      </c>
      <c r="I13" s="12">
        <v>46029</v>
      </c>
      <c r="J13" s="12">
        <v>49509</v>
      </c>
      <c r="K13" s="31">
        <v>70000</v>
      </c>
      <c r="L13" s="43">
        <v>245578</v>
      </c>
      <c r="N13" s="50" t="s">
        <v>152</v>
      </c>
    </row>
    <row r="14" spans="1:13" ht="12.75">
      <c r="A14" s="13">
        <v>3200</v>
      </c>
      <c r="B14" s="13">
        <v>3200</v>
      </c>
      <c r="C14" s="3" t="s">
        <v>38</v>
      </c>
      <c r="D14" s="19"/>
      <c r="E14" s="19"/>
      <c r="F14" s="19"/>
      <c r="G14" s="19"/>
      <c r="H14" s="12">
        <v>0</v>
      </c>
      <c r="I14" s="12">
        <v>0</v>
      </c>
      <c r="J14" s="12">
        <v>0</v>
      </c>
      <c r="K14" s="31">
        <v>0</v>
      </c>
      <c r="L14" s="43"/>
      <c r="M14" t="s">
        <v>138</v>
      </c>
    </row>
    <row r="15" spans="1:14" ht="12.75">
      <c r="A15" s="13">
        <v>3210</v>
      </c>
      <c r="B15" s="13">
        <v>3210</v>
      </c>
      <c r="C15" s="3" t="s">
        <v>39</v>
      </c>
      <c r="D15" s="19">
        <v>316500</v>
      </c>
      <c r="E15" s="19">
        <v>316500</v>
      </c>
      <c r="F15" s="19">
        <v>316500</v>
      </c>
      <c r="G15" s="19">
        <v>550000</v>
      </c>
      <c r="H15" s="12">
        <v>298840</v>
      </c>
      <c r="I15" s="12">
        <v>326260</v>
      </c>
      <c r="J15" s="12">
        <v>326260</v>
      </c>
      <c r="K15" s="31">
        <v>470000</v>
      </c>
      <c r="L15" s="43">
        <v>496870</v>
      </c>
      <c r="N15" s="10" t="s">
        <v>153</v>
      </c>
    </row>
    <row r="16" spans="1:12" ht="12.75">
      <c r="A16" s="13">
        <v>3215</v>
      </c>
      <c r="B16" s="13">
        <v>3215</v>
      </c>
      <c r="C16" s="3" t="s">
        <v>40</v>
      </c>
      <c r="D16" s="19"/>
      <c r="E16" s="19"/>
      <c r="F16" s="19"/>
      <c r="G16" s="19"/>
      <c r="H16" s="12">
        <v>0</v>
      </c>
      <c r="I16" s="12">
        <v>0</v>
      </c>
      <c r="J16" s="12">
        <v>0</v>
      </c>
      <c r="K16" s="31">
        <v>0</v>
      </c>
      <c r="L16" s="43"/>
    </row>
    <row r="17" spans="1:12" ht="12.75">
      <c r="A17" s="13">
        <v>3217</v>
      </c>
      <c r="B17" s="13">
        <v>3217</v>
      </c>
      <c r="C17" s="3" t="s">
        <v>41</v>
      </c>
      <c r="D17" s="19"/>
      <c r="E17" s="19"/>
      <c r="F17" s="19"/>
      <c r="G17" s="19"/>
      <c r="H17" s="12">
        <v>0</v>
      </c>
      <c r="I17" s="12">
        <v>0</v>
      </c>
      <c r="J17" s="12">
        <v>0</v>
      </c>
      <c r="K17" s="31">
        <v>0</v>
      </c>
      <c r="L17" s="43"/>
    </row>
    <row r="18" spans="1:12" ht="12.75">
      <c r="A18" s="13">
        <v>3218</v>
      </c>
      <c r="B18" s="13">
        <v>3218</v>
      </c>
      <c r="C18" s="3" t="s">
        <v>42</v>
      </c>
      <c r="D18" s="19"/>
      <c r="E18" s="19"/>
      <c r="F18" s="19"/>
      <c r="G18" s="19"/>
      <c r="H18" s="12">
        <v>0</v>
      </c>
      <c r="I18" s="12">
        <v>0</v>
      </c>
      <c r="J18" s="12">
        <v>0</v>
      </c>
      <c r="K18" s="31">
        <v>0</v>
      </c>
      <c r="L18" s="43"/>
    </row>
    <row r="19" spans="1:13" ht="12.75">
      <c r="A19" s="13">
        <v>3220</v>
      </c>
      <c r="B19" s="13">
        <v>3220</v>
      </c>
      <c r="C19" s="3" t="s">
        <v>43</v>
      </c>
      <c r="D19" s="19"/>
      <c r="E19" s="19"/>
      <c r="F19" s="19"/>
      <c r="G19" s="19"/>
      <c r="H19" s="12">
        <v>0</v>
      </c>
      <c r="I19" s="12">
        <v>0</v>
      </c>
      <c r="J19" s="12">
        <v>0</v>
      </c>
      <c r="K19" s="31">
        <v>0</v>
      </c>
      <c r="L19" s="43"/>
      <c r="M19" t="s">
        <v>139</v>
      </c>
    </row>
    <row r="20" spans="1:14" ht="12.75">
      <c r="A20" s="13">
        <v>3320</v>
      </c>
      <c r="B20" s="13">
        <v>3320</v>
      </c>
      <c r="C20" s="3" t="s">
        <v>44</v>
      </c>
      <c r="D20" s="19">
        <v>100000</v>
      </c>
      <c r="E20" s="19">
        <v>100000</v>
      </c>
      <c r="F20" s="19">
        <v>100000</v>
      </c>
      <c r="G20" s="19">
        <v>100000</v>
      </c>
      <c r="H20" s="12">
        <v>143445.08</v>
      </c>
      <c r="I20" s="12">
        <v>143445.08</v>
      </c>
      <c r="J20" s="12">
        <v>143445.08</v>
      </c>
      <c r="K20" s="31">
        <v>90000</v>
      </c>
      <c r="L20" s="43">
        <v>108136</v>
      </c>
      <c r="M20" t="s">
        <v>140</v>
      </c>
      <c r="N20" s="10" t="s">
        <v>154</v>
      </c>
    </row>
    <row r="21" spans="1:12" ht="12.75">
      <c r="A21" s="13">
        <v>3321</v>
      </c>
      <c r="B21" s="13">
        <v>3321</v>
      </c>
      <c r="C21" s="3" t="s">
        <v>45</v>
      </c>
      <c r="D21" s="19"/>
      <c r="E21" s="19"/>
      <c r="F21" s="19"/>
      <c r="G21" s="19"/>
      <c r="H21" s="12">
        <v>0</v>
      </c>
      <c r="I21" s="12">
        <v>0</v>
      </c>
      <c r="J21" s="12">
        <v>0</v>
      </c>
      <c r="K21" s="31">
        <v>0</v>
      </c>
      <c r="L21" s="43"/>
    </row>
    <row r="22" spans="1:13" ht="12.75">
      <c r="A22" s="13">
        <v>3325</v>
      </c>
      <c r="B22" s="13">
        <v>3325</v>
      </c>
      <c r="C22" s="3" t="s">
        <v>15</v>
      </c>
      <c r="D22" s="19"/>
      <c r="E22" s="19"/>
      <c r="F22" s="19"/>
      <c r="G22" s="19"/>
      <c r="H22" s="12">
        <v>0</v>
      </c>
      <c r="I22" s="12">
        <v>0</v>
      </c>
      <c r="J22" s="12">
        <v>11560</v>
      </c>
      <c r="K22" s="31">
        <v>0</v>
      </c>
      <c r="L22" s="43"/>
      <c r="M22" t="s">
        <v>141</v>
      </c>
    </row>
    <row r="23" spans="1:12" ht="12.75">
      <c r="A23" s="13">
        <v>3350</v>
      </c>
      <c r="B23" s="13">
        <v>3350</v>
      </c>
      <c r="C23" s="3" t="s">
        <v>46</v>
      </c>
      <c r="D23" s="19"/>
      <c r="E23" s="19"/>
      <c r="F23" s="19"/>
      <c r="G23" s="19"/>
      <c r="H23" s="12">
        <v>0</v>
      </c>
      <c r="I23" s="12">
        <v>0</v>
      </c>
      <c r="J23" s="12">
        <v>0</v>
      </c>
      <c r="K23" s="31">
        <v>0</v>
      </c>
      <c r="L23" s="43">
        <v>1130</v>
      </c>
    </row>
    <row r="24" spans="1:12" ht="12.75">
      <c r="A24" s="13">
        <v>3360</v>
      </c>
      <c r="B24" s="13">
        <v>3360</v>
      </c>
      <c r="C24" s="3" t="s">
        <v>47</v>
      </c>
      <c r="D24" s="19"/>
      <c r="E24" s="19"/>
      <c r="F24" s="19"/>
      <c r="G24" s="19"/>
      <c r="H24" s="12">
        <v>0</v>
      </c>
      <c r="I24" s="12">
        <v>0</v>
      </c>
      <c r="J24" s="12">
        <v>0</v>
      </c>
      <c r="K24" s="31">
        <v>0</v>
      </c>
      <c r="L24" s="43"/>
    </row>
    <row r="25" spans="1:12" ht="12.75">
      <c r="A25" s="13">
        <v>3440</v>
      </c>
      <c r="B25" s="13">
        <v>3440</v>
      </c>
      <c r="C25" s="3" t="s">
        <v>20</v>
      </c>
      <c r="D25" s="19"/>
      <c r="E25" s="19"/>
      <c r="F25" s="19"/>
      <c r="G25" s="19"/>
      <c r="H25" s="12">
        <v>0</v>
      </c>
      <c r="I25" s="12">
        <v>0</v>
      </c>
      <c r="J25" s="12">
        <v>0</v>
      </c>
      <c r="K25" s="31">
        <v>0</v>
      </c>
      <c r="L25" s="43"/>
    </row>
    <row r="26" spans="1:12" ht="12.75">
      <c r="A26" s="13">
        <v>3500</v>
      </c>
      <c r="B26" s="13">
        <v>3500</v>
      </c>
      <c r="C26" s="3" t="s">
        <v>16</v>
      </c>
      <c r="D26" s="19"/>
      <c r="E26" s="19"/>
      <c r="F26" s="19"/>
      <c r="G26" s="19"/>
      <c r="H26" s="12">
        <v>0</v>
      </c>
      <c r="I26" s="12">
        <v>0</v>
      </c>
      <c r="J26" s="12">
        <v>0</v>
      </c>
      <c r="K26" s="31">
        <v>0</v>
      </c>
      <c r="L26" s="43"/>
    </row>
    <row r="27" spans="1:12" ht="12.75">
      <c r="A27" s="13">
        <v>3605</v>
      </c>
      <c r="B27" s="13">
        <v>3605</v>
      </c>
      <c r="C27" s="3" t="s">
        <v>48</v>
      </c>
      <c r="D27" s="19"/>
      <c r="E27" s="19"/>
      <c r="F27" s="19"/>
      <c r="G27" s="19"/>
      <c r="H27" s="12">
        <v>0</v>
      </c>
      <c r="I27" s="12">
        <v>0</v>
      </c>
      <c r="J27" s="12">
        <v>0</v>
      </c>
      <c r="K27" s="31">
        <v>0</v>
      </c>
      <c r="L27" s="43"/>
    </row>
    <row r="28" spans="1:12" ht="12.75">
      <c r="A28" s="13">
        <v>3610</v>
      </c>
      <c r="B28" s="13">
        <v>3610</v>
      </c>
      <c r="C28" s="3" t="s">
        <v>49</v>
      </c>
      <c r="D28" s="19"/>
      <c r="E28" s="19"/>
      <c r="F28" s="19"/>
      <c r="G28" s="19"/>
      <c r="H28" s="12">
        <v>0</v>
      </c>
      <c r="I28" s="12">
        <v>0</v>
      </c>
      <c r="J28" s="12">
        <v>0</v>
      </c>
      <c r="K28" s="31">
        <v>0</v>
      </c>
      <c r="L28" s="43"/>
    </row>
    <row r="29" spans="1:12" ht="12.75">
      <c r="A29" s="13"/>
      <c r="B29" s="13"/>
      <c r="C29" s="6" t="s">
        <v>3</v>
      </c>
      <c r="D29" s="24">
        <f aca="true" t="shared" si="0" ref="D29:L29">SUM(D10:D28)</f>
        <v>496500</v>
      </c>
      <c r="E29" s="24">
        <f t="shared" si="0"/>
        <v>496500</v>
      </c>
      <c r="F29" s="24">
        <f t="shared" si="0"/>
        <v>496500</v>
      </c>
      <c r="G29" s="24">
        <f t="shared" si="0"/>
        <v>930000</v>
      </c>
      <c r="H29" s="7">
        <f t="shared" si="0"/>
        <v>521148.07999999996</v>
      </c>
      <c r="I29" s="7">
        <f t="shared" si="0"/>
        <v>554484.08</v>
      </c>
      <c r="J29" s="7">
        <f t="shared" si="0"/>
        <v>564524.08</v>
      </c>
      <c r="K29" s="32">
        <f t="shared" si="0"/>
        <v>700000</v>
      </c>
      <c r="L29" s="44">
        <f t="shared" si="0"/>
        <v>868214</v>
      </c>
    </row>
    <row r="30" spans="1:12" ht="12.75">
      <c r="A30" s="13"/>
      <c r="B30" s="13"/>
      <c r="C30" s="3"/>
      <c r="D30" s="19"/>
      <c r="E30" s="19"/>
      <c r="F30" s="19"/>
      <c r="G30" s="19"/>
      <c r="H30" s="12"/>
      <c r="I30" s="12"/>
      <c r="J30" s="12"/>
      <c r="K30" s="31"/>
      <c r="L30" s="43"/>
    </row>
    <row r="31" spans="1:14" ht="12.75">
      <c r="A31" s="13">
        <v>3240</v>
      </c>
      <c r="B31" s="13">
        <v>3240</v>
      </c>
      <c r="C31" s="3" t="s">
        <v>50</v>
      </c>
      <c r="D31" s="19"/>
      <c r="E31" s="19"/>
      <c r="F31" s="19"/>
      <c r="G31" s="19"/>
      <c r="H31" s="12">
        <v>801</v>
      </c>
      <c r="I31" s="12">
        <v>9010.79</v>
      </c>
      <c r="J31" s="12">
        <v>9010.79</v>
      </c>
      <c r="K31" s="31">
        <v>35000</v>
      </c>
      <c r="L31" s="43">
        <v>39780</v>
      </c>
      <c r="N31" s="10" t="s">
        <v>155</v>
      </c>
    </row>
    <row r="32" spans="1:14" ht="12.75">
      <c r="A32" s="13">
        <v>3441</v>
      </c>
      <c r="B32" s="13">
        <v>3441</v>
      </c>
      <c r="C32" s="3" t="s">
        <v>51</v>
      </c>
      <c r="D32" s="19"/>
      <c r="E32" s="19"/>
      <c r="F32" s="19"/>
      <c r="G32" s="19">
        <v>54000</v>
      </c>
      <c r="H32" s="12">
        <v>0</v>
      </c>
      <c r="I32" s="12">
        <v>0</v>
      </c>
      <c r="J32" s="12">
        <v>0</v>
      </c>
      <c r="K32" s="31">
        <v>46250</v>
      </c>
      <c r="L32" s="43">
        <v>46164</v>
      </c>
      <c r="M32" t="s">
        <v>142</v>
      </c>
      <c r="N32" s="10" t="s">
        <v>156</v>
      </c>
    </row>
    <row r="33" spans="1:14" ht="12.75">
      <c r="A33" s="13">
        <v>3461</v>
      </c>
      <c r="B33" s="13">
        <v>3461</v>
      </c>
      <c r="C33" s="3" t="s">
        <v>52</v>
      </c>
      <c r="D33" s="19"/>
      <c r="E33" s="19"/>
      <c r="F33" s="19">
        <v>50000</v>
      </c>
      <c r="G33" s="19">
        <v>50000</v>
      </c>
      <c r="H33" s="12">
        <v>0</v>
      </c>
      <c r="I33" s="12">
        <v>0</v>
      </c>
      <c r="J33" s="12">
        <v>57068</v>
      </c>
      <c r="K33" s="31">
        <v>50000</v>
      </c>
      <c r="L33" s="43">
        <v>51827</v>
      </c>
      <c r="M33" t="s">
        <v>143</v>
      </c>
      <c r="N33" s="10" t="s">
        <v>157</v>
      </c>
    </row>
    <row r="34" spans="1:12" ht="12.75">
      <c r="A34" s="13">
        <v>3630</v>
      </c>
      <c r="B34" s="13">
        <v>3630</v>
      </c>
      <c r="C34" s="3" t="s">
        <v>53</v>
      </c>
      <c r="D34" s="19"/>
      <c r="E34" s="19"/>
      <c r="F34" s="19"/>
      <c r="G34" s="19"/>
      <c r="H34" s="12">
        <v>0</v>
      </c>
      <c r="I34" s="12">
        <v>0</v>
      </c>
      <c r="J34" s="12">
        <v>0</v>
      </c>
      <c r="K34" s="31">
        <v>0</v>
      </c>
      <c r="L34" s="43"/>
    </row>
    <row r="35" spans="1:14" ht="12.75">
      <c r="A35" s="13">
        <v>3800</v>
      </c>
      <c r="B35" s="13">
        <v>3800</v>
      </c>
      <c r="C35" s="3" t="s">
        <v>126</v>
      </c>
      <c r="D35" s="19">
        <v>15000</v>
      </c>
      <c r="E35" s="19">
        <v>15000</v>
      </c>
      <c r="F35" s="19">
        <v>15000</v>
      </c>
      <c r="G35" s="19">
        <v>25000</v>
      </c>
      <c r="H35" s="12">
        <v>0</v>
      </c>
      <c r="I35" s="12">
        <v>0</v>
      </c>
      <c r="J35" s="12">
        <v>0</v>
      </c>
      <c r="K35" s="31">
        <v>0</v>
      </c>
      <c r="L35" s="43"/>
      <c r="M35" t="s">
        <v>144</v>
      </c>
      <c r="N35" s="10" t="s">
        <v>158</v>
      </c>
    </row>
    <row r="36" spans="1:12" ht="12.75">
      <c r="A36" s="13">
        <v>3990</v>
      </c>
      <c r="B36" s="13">
        <v>3990</v>
      </c>
      <c r="C36" s="3" t="s">
        <v>54</v>
      </c>
      <c r="D36" s="19"/>
      <c r="E36" s="19"/>
      <c r="F36" s="19"/>
      <c r="G36" s="19"/>
      <c r="H36" s="12">
        <v>308</v>
      </c>
      <c r="I36" s="12">
        <v>308</v>
      </c>
      <c r="J36" s="12">
        <v>14408</v>
      </c>
      <c r="K36" s="31">
        <v>0</v>
      </c>
      <c r="L36" s="43"/>
    </row>
    <row r="37" spans="1:12" ht="12.75">
      <c r="A37" s="13">
        <v>3995</v>
      </c>
      <c r="B37" s="13">
        <v>3995</v>
      </c>
      <c r="C37" s="3" t="s">
        <v>21</v>
      </c>
      <c r="D37" s="19"/>
      <c r="E37" s="19"/>
      <c r="F37" s="19"/>
      <c r="G37" s="19"/>
      <c r="H37" s="12">
        <v>0</v>
      </c>
      <c r="I37" s="12">
        <v>0</v>
      </c>
      <c r="J37" s="12">
        <v>0</v>
      </c>
      <c r="K37" s="31">
        <v>0</v>
      </c>
      <c r="L37" s="43"/>
    </row>
    <row r="38" spans="1:12" ht="12.75">
      <c r="A38" s="13"/>
      <c r="B38" s="13"/>
      <c r="C38" s="6" t="s">
        <v>9</v>
      </c>
      <c r="D38" s="24">
        <f aca="true" t="shared" si="1" ref="D38:L38">SUM(D31:D37)</f>
        <v>15000</v>
      </c>
      <c r="E38" s="24">
        <f t="shared" si="1"/>
        <v>15000</v>
      </c>
      <c r="F38" s="24">
        <f t="shared" si="1"/>
        <v>65000</v>
      </c>
      <c r="G38" s="24">
        <f t="shared" si="1"/>
        <v>129000</v>
      </c>
      <c r="H38" s="7">
        <f t="shared" si="1"/>
        <v>1109</v>
      </c>
      <c r="I38" s="7">
        <f t="shared" si="1"/>
        <v>9318.79</v>
      </c>
      <c r="J38" s="7">
        <f t="shared" si="1"/>
        <v>80486.79000000001</v>
      </c>
      <c r="K38" s="32">
        <f t="shared" si="1"/>
        <v>131250</v>
      </c>
      <c r="L38" s="44">
        <f t="shared" si="1"/>
        <v>137771</v>
      </c>
    </row>
    <row r="39" spans="1:12" ht="12.75">
      <c r="A39" s="11"/>
      <c r="B39" s="11"/>
      <c r="C39" s="6" t="s">
        <v>1</v>
      </c>
      <c r="D39" s="24">
        <f>SUM(D29,D38)</f>
        <v>511500</v>
      </c>
      <c r="E39" s="24">
        <f>SUM(E29,E38)</f>
        <v>511500</v>
      </c>
      <c r="F39" s="24">
        <f>SUM(F29,F38)</f>
        <v>561500</v>
      </c>
      <c r="G39" s="24">
        <f>SUM(G29,G38)</f>
        <v>1059000</v>
      </c>
      <c r="H39" s="7">
        <f>H29+H38</f>
        <v>522257.07999999996</v>
      </c>
      <c r="I39" s="7">
        <f>I29+I38</f>
        <v>563802.87</v>
      </c>
      <c r="J39" s="7">
        <f>J29+J38</f>
        <v>645010.87</v>
      </c>
      <c r="K39" s="32">
        <f>K29+K38</f>
        <v>831250</v>
      </c>
      <c r="L39" s="44">
        <f>L29+L38</f>
        <v>1005985</v>
      </c>
    </row>
    <row r="40" spans="1:12" ht="12.75">
      <c r="A40" s="13"/>
      <c r="B40" s="13"/>
      <c r="C40" s="3"/>
      <c r="D40" s="19"/>
      <c r="E40" s="19"/>
      <c r="F40" s="19"/>
      <c r="G40" s="19"/>
      <c r="H40" s="12"/>
      <c r="I40" s="12"/>
      <c r="J40" s="12"/>
      <c r="K40" s="31"/>
      <c r="L40" s="43"/>
    </row>
    <row r="41" spans="1:14" ht="12.75">
      <c r="A41" s="13">
        <v>4220</v>
      </c>
      <c r="B41" s="13">
        <v>4220</v>
      </c>
      <c r="C41" s="3" t="s">
        <v>55</v>
      </c>
      <c r="D41" s="19">
        <v>84000</v>
      </c>
      <c r="E41" s="19">
        <v>84000</v>
      </c>
      <c r="F41" s="19">
        <v>84000</v>
      </c>
      <c r="G41" s="19">
        <v>140000</v>
      </c>
      <c r="H41" s="12">
        <v>73646</v>
      </c>
      <c r="I41" s="12">
        <v>79646</v>
      </c>
      <c r="J41" s="12">
        <v>81096</v>
      </c>
      <c r="K41" s="31">
        <v>130000</v>
      </c>
      <c r="L41" s="43">
        <v>129185</v>
      </c>
      <c r="N41" s="10" t="s">
        <v>159</v>
      </c>
    </row>
    <row r="42" spans="1:12" ht="12.75">
      <c r="A42" s="13">
        <v>4221</v>
      </c>
      <c r="B42" s="13">
        <v>4221</v>
      </c>
      <c r="C42" s="3" t="s">
        <v>22</v>
      </c>
      <c r="D42" s="19"/>
      <c r="E42" s="19"/>
      <c r="F42" s="19"/>
      <c r="G42" s="19"/>
      <c r="H42" s="12">
        <v>0</v>
      </c>
      <c r="I42" s="12">
        <v>0</v>
      </c>
      <c r="J42" s="12">
        <v>0</v>
      </c>
      <c r="K42" s="31">
        <v>0</v>
      </c>
      <c r="L42" s="43"/>
    </row>
    <row r="43" spans="1:13" ht="12.75">
      <c r="A43" s="13">
        <v>4222</v>
      </c>
      <c r="B43" s="13">
        <v>4222</v>
      </c>
      <c r="C43" s="3" t="s">
        <v>128</v>
      </c>
      <c r="D43" s="19"/>
      <c r="E43" s="19"/>
      <c r="F43" s="19"/>
      <c r="G43" s="19"/>
      <c r="H43" s="12">
        <v>0</v>
      </c>
      <c r="I43" s="12">
        <v>0</v>
      </c>
      <c r="J43" s="12">
        <v>0</v>
      </c>
      <c r="K43" s="31">
        <v>0</v>
      </c>
      <c r="L43" s="43"/>
      <c r="M43" t="s">
        <v>145</v>
      </c>
    </row>
    <row r="44" spans="1:14" ht="12.75">
      <c r="A44" s="13">
        <v>4225</v>
      </c>
      <c r="B44" s="13">
        <v>4225</v>
      </c>
      <c r="C44" s="3" t="s">
        <v>56</v>
      </c>
      <c r="D44" s="19">
        <v>30000</v>
      </c>
      <c r="E44" s="19">
        <v>30000</v>
      </c>
      <c r="F44" s="19">
        <v>30000</v>
      </c>
      <c r="G44" s="19">
        <v>30000</v>
      </c>
      <c r="H44" s="12">
        <v>32679.43</v>
      </c>
      <c r="I44" s="12">
        <v>32393.23</v>
      </c>
      <c r="J44" s="12">
        <v>32393.23</v>
      </c>
      <c r="K44" s="31">
        <v>20000</v>
      </c>
      <c r="L44" s="43">
        <v>26497</v>
      </c>
      <c r="M44" t="s">
        <v>140</v>
      </c>
      <c r="N44" s="10" t="s">
        <v>160</v>
      </c>
    </row>
    <row r="45" spans="1:14" ht="12.75">
      <c r="A45" s="13">
        <v>4228</v>
      </c>
      <c r="B45" s="13">
        <v>4228</v>
      </c>
      <c r="C45" s="3" t="s">
        <v>57</v>
      </c>
      <c r="D45" s="19"/>
      <c r="E45" s="19"/>
      <c r="F45" s="19"/>
      <c r="G45" s="19"/>
      <c r="H45" s="12">
        <v>0</v>
      </c>
      <c r="I45" s="12">
        <v>0</v>
      </c>
      <c r="J45" s="12">
        <v>0</v>
      </c>
      <c r="K45" s="31">
        <v>30000</v>
      </c>
      <c r="L45" s="43"/>
      <c r="M45" t="s">
        <v>141</v>
      </c>
      <c r="N45" s="10" t="s">
        <v>161</v>
      </c>
    </row>
    <row r="46" spans="1:14" ht="12.75">
      <c r="A46" s="13">
        <v>4230</v>
      </c>
      <c r="B46" s="13">
        <v>4230</v>
      </c>
      <c r="C46" s="3" t="s">
        <v>58</v>
      </c>
      <c r="D46" s="19">
        <v>75000</v>
      </c>
      <c r="E46" s="19">
        <v>95000</v>
      </c>
      <c r="F46" s="19">
        <v>100000</v>
      </c>
      <c r="G46" s="19">
        <v>230000</v>
      </c>
      <c r="H46" s="12">
        <v>64491</v>
      </c>
      <c r="I46" s="12">
        <v>88983</v>
      </c>
      <c r="J46" s="12">
        <v>130683</v>
      </c>
      <c r="K46" s="31">
        <v>210000</v>
      </c>
      <c r="L46" s="43">
        <v>177176</v>
      </c>
      <c r="N46" s="10" t="s">
        <v>162</v>
      </c>
    </row>
    <row r="47" spans="1:14" ht="12.75">
      <c r="A47" s="13">
        <v>4241</v>
      </c>
      <c r="B47" s="13">
        <v>4241</v>
      </c>
      <c r="C47" s="3" t="s">
        <v>60</v>
      </c>
      <c r="D47" s="19">
        <v>20000</v>
      </c>
      <c r="E47" s="19">
        <v>30000</v>
      </c>
      <c r="F47" s="19">
        <v>50000</v>
      </c>
      <c r="G47" s="19">
        <v>80000</v>
      </c>
      <c r="H47" s="12">
        <v>17413</v>
      </c>
      <c r="I47" s="12">
        <v>32913</v>
      </c>
      <c r="J47" s="12">
        <v>59663</v>
      </c>
      <c r="K47" s="31">
        <v>70000</v>
      </c>
      <c r="L47" s="43">
        <v>90619</v>
      </c>
      <c r="N47" s="10" t="s">
        <v>163</v>
      </c>
    </row>
    <row r="48" spans="1:12" ht="12.75">
      <c r="A48" s="13">
        <v>4247</v>
      </c>
      <c r="B48" s="13">
        <v>4247</v>
      </c>
      <c r="C48" s="3" t="s">
        <v>23</v>
      </c>
      <c r="D48" s="19"/>
      <c r="E48" s="19"/>
      <c r="F48" s="19"/>
      <c r="G48" s="19"/>
      <c r="H48" s="12">
        <v>0</v>
      </c>
      <c r="I48" s="12">
        <v>0</v>
      </c>
      <c r="J48" s="12">
        <v>0</v>
      </c>
      <c r="K48" s="31">
        <v>0</v>
      </c>
      <c r="L48" s="43"/>
    </row>
    <row r="49" spans="1:14" ht="12.75">
      <c r="A49" s="13">
        <v>4280</v>
      </c>
      <c r="B49" s="13">
        <v>4280</v>
      </c>
      <c r="C49" s="3" t="s">
        <v>62</v>
      </c>
      <c r="D49" s="19">
        <v>20000</v>
      </c>
      <c r="E49" s="19">
        <v>20000</v>
      </c>
      <c r="F49" s="19">
        <v>20000</v>
      </c>
      <c r="G49" s="19">
        <v>40000</v>
      </c>
      <c r="H49" s="12">
        <v>17000</v>
      </c>
      <c r="I49" s="12">
        <v>14080.41</v>
      </c>
      <c r="J49" s="12">
        <v>14080.41</v>
      </c>
      <c r="K49" s="31">
        <v>50000</v>
      </c>
      <c r="L49" s="43">
        <v>50714</v>
      </c>
      <c r="N49" s="10" t="s">
        <v>164</v>
      </c>
    </row>
    <row r="50" spans="1:14" ht="12.75">
      <c r="A50" s="13">
        <v>4300</v>
      </c>
      <c r="B50" s="13">
        <v>4300</v>
      </c>
      <c r="C50" s="3" t="s">
        <v>63</v>
      </c>
      <c r="D50" s="19">
        <v>39000</v>
      </c>
      <c r="E50" s="19">
        <v>39000</v>
      </c>
      <c r="F50" s="19">
        <v>39000</v>
      </c>
      <c r="G50" s="19">
        <v>174000</v>
      </c>
      <c r="H50" s="12">
        <v>44133.23</v>
      </c>
      <c r="I50" s="12">
        <v>44133.23</v>
      </c>
      <c r="J50" s="12">
        <v>66045.73</v>
      </c>
      <c r="K50" s="31">
        <v>60000</v>
      </c>
      <c r="L50" s="43">
        <v>163913</v>
      </c>
      <c r="N50" s="51" t="s">
        <v>165</v>
      </c>
    </row>
    <row r="51" spans="1:12" ht="12.75">
      <c r="A51" s="13">
        <v>4331</v>
      </c>
      <c r="B51" s="13">
        <v>4331</v>
      </c>
      <c r="C51" s="3" t="s">
        <v>64</v>
      </c>
      <c r="D51" s="19"/>
      <c r="E51" s="19"/>
      <c r="F51" s="19"/>
      <c r="G51" s="19"/>
      <c r="H51" s="12">
        <v>0</v>
      </c>
      <c r="I51" s="12">
        <v>0</v>
      </c>
      <c r="J51" s="12">
        <v>0</v>
      </c>
      <c r="K51" s="31">
        <v>0</v>
      </c>
      <c r="L51" s="43">
        <v>580</v>
      </c>
    </row>
    <row r="52" spans="1:13" ht="12.75">
      <c r="A52" s="13">
        <v>4500</v>
      </c>
      <c r="B52" s="13">
        <v>4500</v>
      </c>
      <c r="C52" s="3" t="s">
        <v>65</v>
      </c>
      <c r="D52" s="19"/>
      <c r="E52" s="19"/>
      <c r="F52" s="19"/>
      <c r="G52" s="19"/>
      <c r="H52" s="12">
        <v>0</v>
      </c>
      <c r="I52" s="12">
        <v>0</v>
      </c>
      <c r="J52" s="12">
        <v>0</v>
      </c>
      <c r="K52" s="31">
        <v>0</v>
      </c>
      <c r="L52" s="43"/>
      <c r="M52" t="s">
        <v>138</v>
      </c>
    </row>
    <row r="53" spans="1:14" ht="12.75">
      <c r="A53" s="13">
        <v>4800</v>
      </c>
      <c r="B53" s="13">
        <v>4800</v>
      </c>
      <c r="C53" s="3" t="s">
        <v>127</v>
      </c>
      <c r="D53" s="19">
        <v>15000</v>
      </c>
      <c r="E53" s="19">
        <v>15000</v>
      </c>
      <c r="F53" s="19">
        <v>15000</v>
      </c>
      <c r="G53" s="19">
        <v>25000</v>
      </c>
      <c r="H53" s="12">
        <v>0</v>
      </c>
      <c r="I53" s="12">
        <v>0</v>
      </c>
      <c r="J53" s="12">
        <v>0</v>
      </c>
      <c r="K53" s="31">
        <v>0</v>
      </c>
      <c r="L53" s="43"/>
      <c r="M53" t="s">
        <v>146</v>
      </c>
      <c r="N53" s="10" t="s">
        <v>166</v>
      </c>
    </row>
    <row r="54" spans="1:12" ht="12.75">
      <c r="A54" s="13">
        <v>4990</v>
      </c>
      <c r="B54" s="13">
        <v>4990</v>
      </c>
      <c r="C54" s="3" t="s">
        <v>66</v>
      </c>
      <c r="D54" s="19"/>
      <c r="E54" s="19"/>
      <c r="F54" s="19"/>
      <c r="G54" s="19"/>
      <c r="H54" s="12">
        <v>-1355</v>
      </c>
      <c r="I54" s="12">
        <v>-75</v>
      </c>
      <c r="J54" s="12">
        <v>22045</v>
      </c>
      <c r="K54" s="31">
        <v>-10000</v>
      </c>
      <c r="L54" s="43">
        <v>-9970</v>
      </c>
    </row>
    <row r="55" spans="1:14" ht="12.75">
      <c r="A55" s="13">
        <v>6550</v>
      </c>
      <c r="B55" s="13">
        <v>6550</v>
      </c>
      <c r="C55" s="3" t="s">
        <v>84</v>
      </c>
      <c r="D55" s="19">
        <v>35000</v>
      </c>
      <c r="E55" s="19">
        <v>35000</v>
      </c>
      <c r="F55" s="19">
        <v>35000</v>
      </c>
      <c r="G55" s="19">
        <v>70000</v>
      </c>
      <c r="H55" s="12">
        <v>45100</v>
      </c>
      <c r="I55" s="12">
        <v>45100</v>
      </c>
      <c r="J55" s="12">
        <v>60375</v>
      </c>
      <c r="K55" s="31">
        <v>35000</v>
      </c>
      <c r="L55" s="43">
        <v>43813</v>
      </c>
      <c r="N55" s="10" t="s">
        <v>167</v>
      </c>
    </row>
    <row r="56" spans="1:14" ht="12.75">
      <c r="A56" s="13">
        <v>6555</v>
      </c>
      <c r="B56" s="13">
        <v>6555</v>
      </c>
      <c r="C56" s="3" t="s">
        <v>85</v>
      </c>
      <c r="D56" s="19"/>
      <c r="E56" s="19"/>
      <c r="F56" s="19">
        <v>10000</v>
      </c>
      <c r="G56" s="19">
        <v>10000</v>
      </c>
      <c r="H56" s="12">
        <v>0</v>
      </c>
      <c r="I56" s="12">
        <v>0</v>
      </c>
      <c r="J56" s="12">
        <v>487.5</v>
      </c>
      <c r="K56" s="31">
        <v>0</v>
      </c>
      <c r="L56" s="43"/>
      <c r="N56" s="10" t="s">
        <v>168</v>
      </c>
    </row>
    <row r="57" spans="1:12" ht="12.75">
      <c r="A57" s="11"/>
      <c r="B57" s="11"/>
      <c r="C57" s="6" t="s">
        <v>4</v>
      </c>
      <c r="D57" s="24">
        <f aca="true" t="shared" si="2" ref="D57:L57">SUM(D41:D56)</f>
        <v>318000</v>
      </c>
      <c r="E57" s="24">
        <f t="shared" si="2"/>
        <v>348000</v>
      </c>
      <c r="F57" s="24">
        <f t="shared" si="2"/>
        <v>383000</v>
      </c>
      <c r="G57" s="24">
        <f t="shared" si="2"/>
        <v>799000</v>
      </c>
      <c r="H57" s="7">
        <f t="shared" si="2"/>
        <v>293107.66000000003</v>
      </c>
      <c r="I57" s="7">
        <f t="shared" si="2"/>
        <v>337173.87</v>
      </c>
      <c r="J57" s="7">
        <f t="shared" si="2"/>
        <v>466868.86999999994</v>
      </c>
      <c r="K57" s="32">
        <f t="shared" si="2"/>
        <v>595000</v>
      </c>
      <c r="L57" s="44">
        <f t="shared" si="2"/>
        <v>672527</v>
      </c>
    </row>
    <row r="58" spans="1:12" ht="12.75">
      <c r="A58" s="13"/>
      <c r="B58" s="13"/>
      <c r="C58" s="3"/>
      <c r="D58" s="19"/>
      <c r="E58" s="19"/>
      <c r="F58" s="19"/>
      <c r="G58" s="19"/>
      <c r="H58" s="12"/>
      <c r="I58" s="12"/>
      <c r="J58" s="12"/>
      <c r="K58" s="31"/>
      <c r="L58" s="43"/>
    </row>
    <row r="59" spans="1:12" ht="12.75">
      <c r="A59" s="13">
        <v>4240</v>
      </c>
      <c r="B59" s="13">
        <v>4240</v>
      </c>
      <c r="C59" s="3" t="s">
        <v>59</v>
      </c>
      <c r="D59" s="19"/>
      <c r="E59" s="19"/>
      <c r="F59" s="19"/>
      <c r="G59" s="19"/>
      <c r="H59" s="12">
        <v>0</v>
      </c>
      <c r="I59" s="12">
        <v>800</v>
      </c>
      <c r="J59" s="12">
        <v>800</v>
      </c>
      <c r="K59" s="31">
        <v>0</v>
      </c>
      <c r="L59" s="43"/>
    </row>
    <row r="60" spans="1:12" ht="12.75">
      <c r="A60" s="13">
        <v>4250</v>
      </c>
      <c r="B60" s="13">
        <v>4250</v>
      </c>
      <c r="C60" s="3" t="s">
        <v>61</v>
      </c>
      <c r="D60" s="19"/>
      <c r="E60" s="19"/>
      <c r="F60" s="19"/>
      <c r="G60" s="19"/>
      <c r="H60" s="12">
        <v>0</v>
      </c>
      <c r="I60" s="12">
        <v>0</v>
      </c>
      <c r="J60" s="12">
        <v>0</v>
      </c>
      <c r="K60" s="31">
        <v>0</v>
      </c>
      <c r="L60" s="43"/>
    </row>
    <row r="61" spans="1:12" ht="12.75">
      <c r="A61" s="13">
        <v>5000</v>
      </c>
      <c r="B61" s="13">
        <v>5000</v>
      </c>
      <c r="C61" s="3" t="s">
        <v>67</v>
      </c>
      <c r="D61" s="19"/>
      <c r="E61" s="19"/>
      <c r="F61" s="19"/>
      <c r="G61" s="19"/>
      <c r="H61" s="12">
        <v>0</v>
      </c>
      <c r="I61" s="12">
        <v>0</v>
      </c>
      <c r="J61" s="12">
        <v>0</v>
      </c>
      <c r="K61" s="31">
        <v>0</v>
      </c>
      <c r="L61" s="43"/>
    </row>
    <row r="62" spans="1:12" ht="12.75">
      <c r="A62" s="13">
        <v>5006</v>
      </c>
      <c r="B62" s="13">
        <v>5006</v>
      </c>
      <c r="C62" s="3" t="s">
        <v>122</v>
      </c>
      <c r="D62" s="19"/>
      <c r="E62" s="19"/>
      <c r="F62" s="19"/>
      <c r="G62" s="19"/>
      <c r="H62" s="12">
        <v>0</v>
      </c>
      <c r="I62" s="12">
        <v>0</v>
      </c>
      <c r="J62" s="12">
        <v>0</v>
      </c>
      <c r="K62" s="31">
        <v>0</v>
      </c>
      <c r="L62" s="43"/>
    </row>
    <row r="63" spans="1:12" ht="12.75">
      <c r="A63" s="13">
        <v>5007</v>
      </c>
      <c r="B63" s="13">
        <v>5007</v>
      </c>
      <c r="C63" s="3" t="s">
        <v>29</v>
      </c>
      <c r="D63" s="19"/>
      <c r="E63" s="19"/>
      <c r="F63" s="19"/>
      <c r="G63" s="19"/>
      <c r="H63" s="12">
        <v>0</v>
      </c>
      <c r="I63" s="12">
        <v>0</v>
      </c>
      <c r="J63" s="12">
        <v>0</v>
      </c>
      <c r="K63" s="31">
        <v>0</v>
      </c>
      <c r="L63" s="43"/>
    </row>
    <row r="64" spans="1:12" ht="12.75">
      <c r="A64" s="13">
        <v>5010</v>
      </c>
      <c r="B64" s="13">
        <v>5010</v>
      </c>
      <c r="C64" s="3" t="s">
        <v>68</v>
      </c>
      <c r="D64" s="19"/>
      <c r="E64" s="19"/>
      <c r="F64" s="19"/>
      <c r="G64" s="19"/>
      <c r="H64" s="12">
        <v>0</v>
      </c>
      <c r="I64" s="12">
        <v>0</v>
      </c>
      <c r="J64" s="12">
        <v>0</v>
      </c>
      <c r="K64" s="31">
        <v>90000</v>
      </c>
      <c r="L64" s="43"/>
    </row>
    <row r="65" spans="1:12" ht="12.75">
      <c r="A65" s="13">
        <v>5040</v>
      </c>
      <c r="B65" s="13">
        <v>5040</v>
      </c>
      <c r="C65" s="3" t="s">
        <v>19</v>
      </c>
      <c r="D65" s="19"/>
      <c r="E65" s="19"/>
      <c r="F65" s="19"/>
      <c r="G65" s="19"/>
      <c r="H65" s="12">
        <v>0</v>
      </c>
      <c r="I65" s="12">
        <v>0</v>
      </c>
      <c r="J65" s="12">
        <v>0</v>
      </c>
      <c r="K65" s="31">
        <v>0</v>
      </c>
      <c r="L65" s="43"/>
    </row>
    <row r="66" spans="1:12" ht="12.75">
      <c r="A66" s="13">
        <v>5090</v>
      </c>
      <c r="B66" s="13">
        <v>5090</v>
      </c>
      <c r="C66" s="3" t="s">
        <v>69</v>
      </c>
      <c r="D66" s="19"/>
      <c r="E66" s="19"/>
      <c r="F66" s="19"/>
      <c r="G66" s="19"/>
      <c r="H66" s="12">
        <v>0</v>
      </c>
      <c r="I66" s="12">
        <v>0</v>
      </c>
      <c r="J66" s="12">
        <v>0</v>
      </c>
      <c r="K66" s="31">
        <v>0</v>
      </c>
      <c r="L66" s="43"/>
    </row>
    <row r="67" spans="1:14" ht="12.75">
      <c r="A67" s="13">
        <v>5100</v>
      </c>
      <c r="B67" s="13">
        <v>5100</v>
      </c>
      <c r="C67" s="3" t="s">
        <v>24</v>
      </c>
      <c r="D67" s="19">
        <v>65000</v>
      </c>
      <c r="E67" s="19">
        <v>75000</v>
      </c>
      <c r="F67" s="19">
        <v>75000</v>
      </c>
      <c r="G67" s="19">
        <v>100000</v>
      </c>
      <c r="H67" s="12">
        <v>63728</v>
      </c>
      <c r="I67" s="12">
        <v>76520</v>
      </c>
      <c r="J67" s="12">
        <v>76520</v>
      </c>
      <c r="K67" s="31">
        <v>0</v>
      </c>
      <c r="L67" s="43">
        <v>94948</v>
      </c>
      <c r="N67" s="10" t="s">
        <v>169</v>
      </c>
    </row>
    <row r="68" spans="1:13" ht="12.75">
      <c r="A68" s="13">
        <v>5180</v>
      </c>
      <c r="B68" s="13">
        <v>5180</v>
      </c>
      <c r="C68" s="3" t="s">
        <v>70</v>
      </c>
      <c r="D68" s="19"/>
      <c r="E68" s="19"/>
      <c r="F68" s="19"/>
      <c r="G68" s="19"/>
      <c r="H68" s="12">
        <v>0</v>
      </c>
      <c r="I68" s="12">
        <v>0</v>
      </c>
      <c r="J68" s="12">
        <v>0</v>
      </c>
      <c r="K68" s="31">
        <v>10800</v>
      </c>
      <c r="L68" s="43"/>
      <c r="M68" t="s">
        <v>147</v>
      </c>
    </row>
    <row r="69" spans="1:13" ht="12.75">
      <c r="A69" s="13">
        <v>5182</v>
      </c>
      <c r="B69" s="13">
        <v>5182</v>
      </c>
      <c r="C69" s="3" t="s">
        <v>71</v>
      </c>
      <c r="D69" s="19"/>
      <c r="E69" s="19"/>
      <c r="F69" s="19"/>
      <c r="G69" s="19"/>
      <c r="H69" s="12">
        <v>0</v>
      </c>
      <c r="I69" s="12">
        <v>0</v>
      </c>
      <c r="J69" s="12">
        <v>0</v>
      </c>
      <c r="K69" s="31">
        <v>1523</v>
      </c>
      <c r="L69" s="43"/>
      <c r="M69" t="s">
        <v>148</v>
      </c>
    </row>
    <row r="70" spans="1:12" ht="12.75">
      <c r="A70" s="13">
        <v>5210</v>
      </c>
      <c r="B70" s="13">
        <v>5210</v>
      </c>
      <c r="C70" s="3" t="s">
        <v>72</v>
      </c>
      <c r="D70" s="19"/>
      <c r="E70" s="19"/>
      <c r="F70" s="19"/>
      <c r="G70" s="19"/>
      <c r="H70" s="12">
        <v>0</v>
      </c>
      <c r="I70" s="12">
        <v>0</v>
      </c>
      <c r="J70" s="12">
        <v>0</v>
      </c>
      <c r="K70" s="31">
        <v>0</v>
      </c>
      <c r="L70" s="43"/>
    </row>
    <row r="71" spans="1:12" ht="12.75">
      <c r="A71" s="13">
        <v>5230</v>
      </c>
      <c r="B71" s="13">
        <v>5230</v>
      </c>
      <c r="C71" s="3" t="s">
        <v>25</v>
      </c>
      <c r="D71" s="19"/>
      <c r="E71" s="19"/>
      <c r="F71" s="19"/>
      <c r="G71" s="19"/>
      <c r="H71" s="12">
        <v>0</v>
      </c>
      <c r="I71" s="12">
        <v>0</v>
      </c>
      <c r="J71" s="12">
        <v>0</v>
      </c>
      <c r="K71" s="31">
        <v>0</v>
      </c>
      <c r="L71" s="43"/>
    </row>
    <row r="72" spans="1:12" ht="12.75">
      <c r="A72" s="13">
        <v>5231</v>
      </c>
      <c r="B72" s="13">
        <v>5231</v>
      </c>
      <c r="C72" s="3" t="s">
        <v>26</v>
      </c>
      <c r="D72" s="19"/>
      <c r="E72" s="19"/>
      <c r="F72" s="19"/>
      <c r="G72" s="19"/>
      <c r="H72" s="12">
        <v>0</v>
      </c>
      <c r="I72" s="12">
        <v>0</v>
      </c>
      <c r="J72" s="12">
        <v>0</v>
      </c>
      <c r="K72" s="31">
        <v>0</v>
      </c>
      <c r="L72" s="43"/>
    </row>
    <row r="73" spans="1:12" ht="12.75">
      <c r="A73" s="13">
        <v>5250</v>
      </c>
      <c r="B73" s="13">
        <v>5250</v>
      </c>
      <c r="C73" s="3" t="s">
        <v>73</v>
      </c>
      <c r="D73" s="19"/>
      <c r="E73" s="19"/>
      <c r="F73" s="19"/>
      <c r="G73" s="19"/>
      <c r="H73" s="12">
        <v>0</v>
      </c>
      <c r="I73" s="12">
        <v>0</v>
      </c>
      <c r="J73" s="12">
        <v>0</v>
      </c>
      <c r="K73" s="31">
        <v>0</v>
      </c>
      <c r="L73" s="43"/>
    </row>
    <row r="74" spans="1:12" ht="12.75">
      <c r="A74" s="13">
        <v>5290</v>
      </c>
      <c r="B74" s="13">
        <v>5290</v>
      </c>
      <c r="C74" s="3" t="s">
        <v>74</v>
      </c>
      <c r="D74" s="19"/>
      <c r="E74" s="19"/>
      <c r="F74" s="19"/>
      <c r="G74" s="19"/>
      <c r="H74" s="12">
        <v>0</v>
      </c>
      <c r="I74" s="12">
        <v>0</v>
      </c>
      <c r="J74" s="12">
        <v>0</v>
      </c>
      <c r="K74" s="31">
        <v>0</v>
      </c>
      <c r="L74" s="43"/>
    </row>
    <row r="75" spans="1:12" ht="12.75">
      <c r="A75" s="13">
        <v>5330</v>
      </c>
      <c r="B75" s="13">
        <v>5330</v>
      </c>
      <c r="C75" s="3" t="s">
        <v>75</v>
      </c>
      <c r="D75" s="19"/>
      <c r="E75" s="19"/>
      <c r="F75" s="19"/>
      <c r="G75" s="19"/>
      <c r="H75" s="12">
        <v>0</v>
      </c>
      <c r="I75" s="12">
        <v>0</v>
      </c>
      <c r="J75" s="12">
        <v>0</v>
      </c>
      <c r="K75" s="31">
        <v>0</v>
      </c>
      <c r="L75" s="43"/>
    </row>
    <row r="76" spans="1:13" ht="12.75">
      <c r="A76" s="13">
        <v>5400</v>
      </c>
      <c r="B76" s="13">
        <v>5400</v>
      </c>
      <c r="C76" s="3" t="s">
        <v>76</v>
      </c>
      <c r="D76" s="19"/>
      <c r="E76" s="19"/>
      <c r="F76" s="19"/>
      <c r="G76" s="19"/>
      <c r="H76" s="12">
        <v>0</v>
      </c>
      <c r="I76" s="12">
        <v>0</v>
      </c>
      <c r="J76" s="12">
        <v>0</v>
      </c>
      <c r="K76" s="31">
        <v>12690</v>
      </c>
      <c r="L76" s="43"/>
      <c r="M76" t="s">
        <v>148</v>
      </c>
    </row>
    <row r="77" spans="1:12" ht="12.75">
      <c r="A77" s="13">
        <v>5425</v>
      </c>
      <c r="B77" s="13">
        <v>5425</v>
      </c>
      <c r="C77" s="3" t="s">
        <v>77</v>
      </c>
      <c r="D77" s="19"/>
      <c r="E77" s="19"/>
      <c r="F77" s="19"/>
      <c r="G77" s="19"/>
      <c r="H77" s="12">
        <v>0</v>
      </c>
      <c r="I77" s="12">
        <v>0</v>
      </c>
      <c r="J77" s="12">
        <v>0</v>
      </c>
      <c r="K77" s="31">
        <v>0</v>
      </c>
      <c r="L77" s="43"/>
    </row>
    <row r="78" spans="1:12" ht="12.75">
      <c r="A78" s="13">
        <v>5800</v>
      </c>
      <c r="B78" s="13">
        <v>5800</v>
      </c>
      <c r="C78" s="3" t="s">
        <v>27</v>
      </c>
      <c r="D78" s="19"/>
      <c r="E78" s="19"/>
      <c r="F78" s="19"/>
      <c r="G78" s="19"/>
      <c r="H78" s="12">
        <v>0</v>
      </c>
      <c r="I78" s="12">
        <v>0</v>
      </c>
      <c r="J78" s="12">
        <v>0</v>
      </c>
      <c r="K78" s="31">
        <v>0</v>
      </c>
      <c r="L78" s="43"/>
    </row>
    <row r="79" spans="1:14" ht="12.75">
      <c r="A79" s="13">
        <v>5950</v>
      </c>
      <c r="B79" s="13">
        <v>5950</v>
      </c>
      <c r="C79" s="15" t="s">
        <v>78</v>
      </c>
      <c r="D79" s="19"/>
      <c r="E79" s="19"/>
      <c r="F79" s="19"/>
      <c r="G79" s="19">
        <v>10000</v>
      </c>
      <c r="H79" s="12">
        <v>0</v>
      </c>
      <c r="I79" s="12">
        <v>7500</v>
      </c>
      <c r="J79" s="12">
        <v>7500</v>
      </c>
      <c r="K79" s="31">
        <v>0</v>
      </c>
      <c r="L79" s="43"/>
      <c r="N79" s="10" t="s">
        <v>170</v>
      </c>
    </row>
    <row r="80" spans="1:12" ht="12.75">
      <c r="A80" s="13">
        <v>5990</v>
      </c>
      <c r="B80" s="13">
        <v>5990</v>
      </c>
      <c r="C80" s="3" t="s">
        <v>79</v>
      </c>
      <c r="D80" s="19"/>
      <c r="E80" s="19"/>
      <c r="F80" s="19"/>
      <c r="G80" s="19"/>
      <c r="H80" s="12">
        <v>0</v>
      </c>
      <c r="I80" s="12">
        <v>0</v>
      </c>
      <c r="J80" s="12">
        <v>0</v>
      </c>
      <c r="K80" s="31">
        <v>0</v>
      </c>
      <c r="L80" s="43"/>
    </row>
    <row r="81" spans="1:12" ht="12.75">
      <c r="A81" s="13">
        <v>7100</v>
      </c>
      <c r="B81" s="13">
        <v>7100</v>
      </c>
      <c r="C81" s="3" t="s">
        <v>101</v>
      </c>
      <c r="D81" s="19"/>
      <c r="E81" s="19"/>
      <c r="F81" s="19"/>
      <c r="G81" s="19"/>
      <c r="H81" s="12">
        <v>0</v>
      </c>
      <c r="I81" s="12">
        <v>0</v>
      </c>
      <c r="J81" s="12">
        <v>0</v>
      </c>
      <c r="K81" s="31">
        <v>0</v>
      </c>
      <c r="L81" s="43"/>
    </row>
    <row r="82" spans="1:12" ht="12.75">
      <c r="A82" s="11"/>
      <c r="B82" s="11"/>
      <c r="C82" s="6" t="s">
        <v>5</v>
      </c>
      <c r="D82" s="24">
        <f aca="true" t="shared" si="3" ref="D82:L82">SUM(D59:D81)</f>
        <v>65000</v>
      </c>
      <c r="E82" s="24">
        <f t="shared" si="3"/>
        <v>75000</v>
      </c>
      <c r="F82" s="24">
        <f t="shared" si="3"/>
        <v>75000</v>
      </c>
      <c r="G82" s="24">
        <f t="shared" si="3"/>
        <v>110000</v>
      </c>
      <c r="H82" s="7">
        <f t="shared" si="3"/>
        <v>63728</v>
      </c>
      <c r="I82" s="7">
        <f t="shared" si="3"/>
        <v>84820</v>
      </c>
      <c r="J82" s="7">
        <f t="shared" si="3"/>
        <v>84820</v>
      </c>
      <c r="K82" s="32">
        <f t="shared" si="3"/>
        <v>115013</v>
      </c>
      <c r="L82" s="44">
        <f t="shared" si="3"/>
        <v>94948</v>
      </c>
    </row>
    <row r="83" spans="1:12" ht="12.75">
      <c r="A83" s="13"/>
      <c r="B83" s="13"/>
      <c r="C83" s="3"/>
      <c r="D83" s="19"/>
      <c r="E83" s="19"/>
      <c r="F83" s="19"/>
      <c r="G83" s="19"/>
      <c r="H83" s="12"/>
      <c r="I83" s="12"/>
      <c r="J83" s="12"/>
      <c r="K83" s="31"/>
      <c r="L83" s="43"/>
    </row>
    <row r="84" spans="1:12" ht="12.75">
      <c r="A84" s="13">
        <v>4120</v>
      </c>
      <c r="B84" s="13">
        <v>4120</v>
      </c>
      <c r="C84" s="3" t="s">
        <v>182</v>
      </c>
      <c r="D84" s="19"/>
      <c r="E84" s="19"/>
      <c r="F84" s="19"/>
      <c r="G84" s="19"/>
      <c r="H84" s="12">
        <v>0</v>
      </c>
      <c r="I84" s="12">
        <v>0</v>
      </c>
      <c r="J84" s="12">
        <v>0</v>
      </c>
      <c r="K84" s="31">
        <v>0</v>
      </c>
      <c r="L84" s="43"/>
    </row>
    <row r="85" spans="1:12" ht="12.75">
      <c r="A85" s="13">
        <v>6320</v>
      </c>
      <c r="B85" s="13">
        <v>6320</v>
      </c>
      <c r="C85" s="3" t="s">
        <v>80</v>
      </c>
      <c r="D85" s="19"/>
      <c r="E85" s="19"/>
      <c r="F85" s="19"/>
      <c r="G85" s="19"/>
      <c r="H85" s="12">
        <v>0</v>
      </c>
      <c r="I85" s="12">
        <v>0</v>
      </c>
      <c r="J85" s="12">
        <v>0</v>
      </c>
      <c r="K85" s="31">
        <v>1500</v>
      </c>
      <c r="L85" s="43">
        <v>517</v>
      </c>
    </row>
    <row r="86" spans="1:12" ht="12.75">
      <c r="A86" s="13">
        <v>6340</v>
      </c>
      <c r="B86" s="13">
        <v>6340</v>
      </c>
      <c r="C86" s="3" t="s">
        <v>81</v>
      </c>
      <c r="D86" s="19"/>
      <c r="E86" s="19"/>
      <c r="F86" s="19"/>
      <c r="G86" s="19"/>
      <c r="H86" s="12">
        <v>0</v>
      </c>
      <c r="I86" s="12">
        <v>0</v>
      </c>
      <c r="J86" s="12">
        <v>0</v>
      </c>
      <c r="K86" s="31">
        <v>0</v>
      </c>
      <c r="L86" s="43"/>
    </row>
    <row r="87" spans="1:12" ht="12.75">
      <c r="A87" s="13">
        <v>6420</v>
      </c>
      <c r="B87" s="13">
        <v>6420</v>
      </c>
      <c r="C87" s="3" t="s">
        <v>82</v>
      </c>
      <c r="D87" s="19"/>
      <c r="E87" s="19"/>
      <c r="F87" s="19"/>
      <c r="G87" s="19"/>
      <c r="H87" s="12">
        <v>0</v>
      </c>
      <c r="I87" s="12">
        <v>0</v>
      </c>
      <c r="J87" s="12">
        <v>0</v>
      </c>
      <c r="K87" s="31">
        <v>0</v>
      </c>
      <c r="L87" s="43"/>
    </row>
    <row r="88" spans="1:12" ht="12.75">
      <c r="A88" s="13">
        <v>6500</v>
      </c>
      <c r="B88" s="13">
        <v>6500</v>
      </c>
      <c r="C88" s="3" t="s">
        <v>83</v>
      </c>
      <c r="D88" s="19"/>
      <c r="E88" s="19"/>
      <c r="F88" s="19"/>
      <c r="G88" s="19"/>
      <c r="H88" s="12">
        <v>0</v>
      </c>
      <c r="I88" s="12">
        <v>0</v>
      </c>
      <c r="J88" s="12">
        <v>0</v>
      </c>
      <c r="K88" s="31">
        <v>0</v>
      </c>
      <c r="L88" s="43"/>
    </row>
    <row r="89" spans="1:12" ht="12.75">
      <c r="A89" s="13">
        <v>6600</v>
      </c>
      <c r="B89" s="13">
        <v>6600</v>
      </c>
      <c r="C89" s="3" t="s">
        <v>86</v>
      </c>
      <c r="D89" s="19"/>
      <c r="E89" s="19"/>
      <c r="F89" s="19"/>
      <c r="G89" s="19"/>
      <c r="H89" s="12">
        <v>0</v>
      </c>
      <c r="I89" s="12">
        <v>0</v>
      </c>
      <c r="J89" s="12">
        <v>0</v>
      </c>
      <c r="K89" s="31">
        <v>0</v>
      </c>
      <c r="L89" s="43">
        <v>1900</v>
      </c>
    </row>
    <row r="90" spans="1:12" ht="12.75">
      <c r="A90" s="13">
        <v>6620</v>
      </c>
      <c r="B90" s="13">
        <v>6620</v>
      </c>
      <c r="C90" s="3" t="s">
        <v>87</v>
      </c>
      <c r="D90" s="19"/>
      <c r="E90" s="19"/>
      <c r="F90" s="19"/>
      <c r="G90" s="19"/>
      <c r="H90" s="12">
        <v>0</v>
      </c>
      <c r="I90" s="12">
        <v>0</v>
      </c>
      <c r="J90" s="12">
        <v>0</v>
      </c>
      <c r="K90" s="31">
        <v>0</v>
      </c>
      <c r="L90" s="43"/>
    </row>
    <row r="91" spans="1:12" ht="12.75">
      <c r="A91" s="13">
        <v>6625</v>
      </c>
      <c r="B91" s="13">
        <v>6625</v>
      </c>
      <c r="C91" s="3" t="s">
        <v>88</v>
      </c>
      <c r="D91" s="19"/>
      <c r="E91" s="19"/>
      <c r="F91" s="19"/>
      <c r="G91" s="19"/>
      <c r="H91" s="12">
        <v>0</v>
      </c>
      <c r="I91" s="12">
        <v>0</v>
      </c>
      <c r="J91" s="12">
        <v>0</v>
      </c>
      <c r="K91" s="31">
        <v>0</v>
      </c>
      <c r="L91" s="43"/>
    </row>
    <row r="92" spans="1:14" ht="12.75">
      <c r="A92" s="13">
        <v>6630</v>
      </c>
      <c r="B92" s="13">
        <v>6630</v>
      </c>
      <c r="C92" s="3" t="s">
        <v>89</v>
      </c>
      <c r="D92" s="19">
        <v>40000</v>
      </c>
      <c r="E92" s="19">
        <v>40000</v>
      </c>
      <c r="F92" s="19">
        <v>65000</v>
      </c>
      <c r="G92" s="19">
        <v>80000</v>
      </c>
      <c r="H92" s="12">
        <v>28170.43</v>
      </c>
      <c r="I92" s="12">
        <v>28170.43</v>
      </c>
      <c r="J92" s="12">
        <v>55611.97</v>
      </c>
      <c r="K92" s="31">
        <v>80000</v>
      </c>
      <c r="L92" s="43">
        <v>33274</v>
      </c>
      <c r="N92" s="10" t="s">
        <v>171</v>
      </c>
    </row>
    <row r="93" spans="1:12" ht="12.75">
      <c r="A93" s="13">
        <v>6700</v>
      </c>
      <c r="B93" s="13">
        <v>6700</v>
      </c>
      <c r="C93" s="3" t="s">
        <v>90</v>
      </c>
      <c r="D93" s="19"/>
      <c r="E93" s="19"/>
      <c r="F93" s="19"/>
      <c r="G93" s="19"/>
      <c r="H93" s="12">
        <v>0</v>
      </c>
      <c r="I93" s="12">
        <v>0</v>
      </c>
      <c r="J93" s="12">
        <v>0</v>
      </c>
      <c r="K93" s="31">
        <v>0</v>
      </c>
      <c r="L93" s="43"/>
    </row>
    <row r="94" spans="1:12" ht="12.75">
      <c r="A94" s="13">
        <v>6710</v>
      </c>
      <c r="B94" s="13">
        <v>6710</v>
      </c>
      <c r="C94" s="3" t="s">
        <v>91</v>
      </c>
      <c r="D94" s="19"/>
      <c r="E94" s="19"/>
      <c r="F94" s="19"/>
      <c r="G94" s="19"/>
      <c r="H94" s="12">
        <v>0</v>
      </c>
      <c r="I94" s="12">
        <v>0</v>
      </c>
      <c r="J94" s="12">
        <v>0</v>
      </c>
      <c r="K94" s="31">
        <v>0</v>
      </c>
      <c r="L94" s="43"/>
    </row>
    <row r="95" spans="1:13" ht="12.75">
      <c r="A95" s="13">
        <v>6790</v>
      </c>
      <c r="B95" s="13">
        <v>6790</v>
      </c>
      <c r="C95" s="3" t="s">
        <v>92</v>
      </c>
      <c r="D95" s="19"/>
      <c r="E95" s="19"/>
      <c r="F95" s="19"/>
      <c r="G95" s="19"/>
      <c r="H95" s="12">
        <v>0</v>
      </c>
      <c r="I95" s="12">
        <v>0</v>
      </c>
      <c r="J95" s="12">
        <v>0</v>
      </c>
      <c r="K95" s="31">
        <v>0</v>
      </c>
      <c r="L95" s="43"/>
      <c r="M95" t="s">
        <v>138</v>
      </c>
    </row>
    <row r="96" spans="1:12" ht="12.75">
      <c r="A96" s="13">
        <v>6800</v>
      </c>
      <c r="B96" s="13">
        <v>6800</v>
      </c>
      <c r="C96" s="3" t="s">
        <v>93</v>
      </c>
      <c r="D96" s="19"/>
      <c r="E96" s="19"/>
      <c r="F96" s="19"/>
      <c r="G96" s="19"/>
      <c r="H96" s="12">
        <v>0</v>
      </c>
      <c r="I96" s="12">
        <v>0</v>
      </c>
      <c r="J96" s="12">
        <v>0</v>
      </c>
      <c r="K96" s="31">
        <v>0</v>
      </c>
      <c r="L96" s="43"/>
    </row>
    <row r="97" spans="1:12" ht="12.75">
      <c r="A97" s="13">
        <v>6815</v>
      </c>
      <c r="B97" s="13">
        <v>6815</v>
      </c>
      <c r="C97" s="3" t="s">
        <v>94</v>
      </c>
      <c r="D97" s="19"/>
      <c r="E97" s="19"/>
      <c r="F97" s="19"/>
      <c r="G97" s="19"/>
      <c r="H97" s="12">
        <v>0</v>
      </c>
      <c r="I97" s="12">
        <v>0</v>
      </c>
      <c r="J97" s="12">
        <v>0</v>
      </c>
      <c r="K97" s="31">
        <v>0</v>
      </c>
      <c r="L97" s="43"/>
    </row>
    <row r="98" spans="1:12" ht="12.75">
      <c r="A98" s="13">
        <v>6820</v>
      </c>
      <c r="B98" s="13">
        <v>6820</v>
      </c>
      <c r="C98" s="3" t="s">
        <v>95</v>
      </c>
      <c r="D98" s="19"/>
      <c r="E98" s="19"/>
      <c r="F98" s="19"/>
      <c r="G98" s="19"/>
      <c r="H98" s="12">
        <v>0</v>
      </c>
      <c r="I98" s="12">
        <v>0</v>
      </c>
      <c r="J98" s="12">
        <v>0</v>
      </c>
      <c r="K98" s="31">
        <v>0</v>
      </c>
      <c r="L98" s="43"/>
    </row>
    <row r="99" spans="1:12" ht="12.75">
      <c r="A99" s="13">
        <v>6860</v>
      </c>
      <c r="B99" s="13">
        <v>6860</v>
      </c>
      <c r="C99" s="3" t="s">
        <v>96</v>
      </c>
      <c r="D99" s="19"/>
      <c r="E99" s="19"/>
      <c r="F99" s="19"/>
      <c r="G99" s="19"/>
      <c r="H99" s="12">
        <v>0</v>
      </c>
      <c r="I99" s="12">
        <v>0</v>
      </c>
      <c r="J99" s="12">
        <v>0</v>
      </c>
      <c r="K99" s="31">
        <v>0</v>
      </c>
      <c r="L99" s="43"/>
    </row>
    <row r="100" spans="1:12" ht="12.75">
      <c r="A100" s="13">
        <v>6900</v>
      </c>
      <c r="B100" s="13">
        <v>6900</v>
      </c>
      <c r="C100" s="3" t="s">
        <v>97</v>
      </c>
      <c r="D100" s="19"/>
      <c r="E100" s="19"/>
      <c r="F100" s="19"/>
      <c r="G100" s="19"/>
      <c r="H100" s="12">
        <v>0</v>
      </c>
      <c r="I100" s="12">
        <v>0</v>
      </c>
      <c r="J100" s="12">
        <v>0</v>
      </c>
      <c r="K100" s="31">
        <v>0</v>
      </c>
      <c r="L100" s="43"/>
    </row>
    <row r="101" spans="1:12" ht="12.75">
      <c r="A101" s="13">
        <v>6920</v>
      </c>
      <c r="B101" s="13">
        <v>6920</v>
      </c>
      <c r="C101" s="3" t="s">
        <v>98</v>
      </c>
      <c r="D101" s="19"/>
      <c r="E101" s="19"/>
      <c r="F101" s="19"/>
      <c r="G101" s="19"/>
      <c r="H101" s="12">
        <v>0</v>
      </c>
      <c r="I101" s="12">
        <v>0</v>
      </c>
      <c r="J101" s="12">
        <v>0</v>
      </c>
      <c r="K101" s="31">
        <v>0</v>
      </c>
      <c r="L101" s="43"/>
    </row>
    <row r="102" spans="1:12" ht="12.75">
      <c r="A102" s="13">
        <v>6930</v>
      </c>
      <c r="B102" s="13">
        <v>6930</v>
      </c>
      <c r="C102" s="3" t="s">
        <v>99</v>
      </c>
      <c r="D102" s="19"/>
      <c r="E102" s="19"/>
      <c r="F102" s="19"/>
      <c r="G102" s="19"/>
      <c r="H102" s="12">
        <v>0</v>
      </c>
      <c r="I102" s="12">
        <v>0</v>
      </c>
      <c r="J102" s="12">
        <v>0</v>
      </c>
      <c r="K102" s="31">
        <v>0</v>
      </c>
      <c r="L102" s="43"/>
    </row>
    <row r="103" spans="1:12" ht="12.75">
      <c r="A103" s="13">
        <v>6940</v>
      </c>
      <c r="B103" s="13">
        <v>6940</v>
      </c>
      <c r="C103" s="3" t="s">
        <v>100</v>
      </c>
      <c r="D103" s="19"/>
      <c r="E103" s="19"/>
      <c r="F103" s="19"/>
      <c r="G103" s="19"/>
      <c r="H103" s="12">
        <v>0</v>
      </c>
      <c r="I103" s="12">
        <v>0</v>
      </c>
      <c r="J103" s="12">
        <v>0</v>
      </c>
      <c r="K103" s="31">
        <v>0</v>
      </c>
      <c r="L103" s="43"/>
    </row>
    <row r="104" spans="1:12" ht="12.75">
      <c r="A104" s="13">
        <v>7140</v>
      </c>
      <c r="B104" s="13">
        <v>7140</v>
      </c>
      <c r="C104" s="3" t="s">
        <v>102</v>
      </c>
      <c r="D104" s="19"/>
      <c r="E104" s="19"/>
      <c r="F104" s="19"/>
      <c r="G104" s="19"/>
      <c r="H104" s="12">
        <v>0</v>
      </c>
      <c r="I104" s="12">
        <v>0</v>
      </c>
      <c r="J104" s="12">
        <v>0</v>
      </c>
      <c r="K104" s="31">
        <v>0</v>
      </c>
      <c r="L104" s="43"/>
    </row>
    <row r="105" spans="1:12" ht="12.75">
      <c r="A105" s="13">
        <v>7320</v>
      </c>
      <c r="B105" s="13">
        <v>7320</v>
      </c>
      <c r="C105" s="3" t="s">
        <v>103</v>
      </c>
      <c r="D105" s="19"/>
      <c r="E105" s="19"/>
      <c r="F105" s="19"/>
      <c r="G105" s="19"/>
      <c r="H105" s="12">
        <v>0</v>
      </c>
      <c r="I105" s="12">
        <v>0</v>
      </c>
      <c r="J105" s="12">
        <v>0</v>
      </c>
      <c r="K105" s="31">
        <v>0</v>
      </c>
      <c r="L105" s="43"/>
    </row>
    <row r="106" spans="1:12" ht="12.75">
      <c r="A106" s="13">
        <v>7400</v>
      </c>
      <c r="B106" s="13">
        <v>7400</v>
      </c>
      <c r="C106" s="3" t="s">
        <v>104</v>
      </c>
      <c r="D106" s="19"/>
      <c r="E106" s="19"/>
      <c r="F106" s="19"/>
      <c r="G106" s="19"/>
      <c r="H106" s="12">
        <v>0</v>
      </c>
      <c r="I106" s="12">
        <v>0</v>
      </c>
      <c r="J106" s="12">
        <v>0</v>
      </c>
      <c r="K106" s="31">
        <v>0</v>
      </c>
      <c r="L106" s="43"/>
    </row>
    <row r="107" spans="1:12" ht="12.75">
      <c r="A107" s="13">
        <v>7430</v>
      </c>
      <c r="B107" s="13">
        <v>7430</v>
      </c>
      <c r="C107" s="3" t="s">
        <v>105</v>
      </c>
      <c r="D107" s="19"/>
      <c r="E107" s="19"/>
      <c r="F107" s="19"/>
      <c r="G107" s="19"/>
      <c r="H107" s="12">
        <v>0</v>
      </c>
      <c r="I107" s="12">
        <v>0</v>
      </c>
      <c r="J107" s="12">
        <v>0</v>
      </c>
      <c r="K107" s="31">
        <v>0</v>
      </c>
      <c r="L107" s="43"/>
    </row>
    <row r="108" spans="1:13" ht="12.75">
      <c r="A108" s="13">
        <v>7500</v>
      </c>
      <c r="B108" s="13">
        <v>7500</v>
      </c>
      <c r="C108" s="3" t="s">
        <v>106</v>
      </c>
      <c r="D108" s="19"/>
      <c r="E108" s="19"/>
      <c r="F108" s="19">
        <v>7000</v>
      </c>
      <c r="G108" s="19">
        <v>7000</v>
      </c>
      <c r="H108" s="12">
        <v>0</v>
      </c>
      <c r="I108" s="12">
        <v>0</v>
      </c>
      <c r="J108" s="12">
        <v>4917</v>
      </c>
      <c r="K108" s="31">
        <v>0</v>
      </c>
      <c r="L108" s="43"/>
      <c r="M108" t="s">
        <v>149</v>
      </c>
    </row>
    <row r="109" spans="1:12" ht="12.75">
      <c r="A109" s="13">
        <v>7601</v>
      </c>
      <c r="B109" s="13">
        <v>7601</v>
      </c>
      <c r="C109" s="3" t="s">
        <v>107</v>
      </c>
      <c r="D109" s="19"/>
      <c r="E109" s="19"/>
      <c r="F109" s="19"/>
      <c r="G109" s="19"/>
      <c r="H109" s="12">
        <v>0</v>
      </c>
      <c r="I109" s="12">
        <v>0</v>
      </c>
      <c r="J109" s="12">
        <v>0</v>
      </c>
      <c r="K109" s="31">
        <v>0</v>
      </c>
      <c r="L109" s="43">
        <v>-12111</v>
      </c>
    </row>
    <row r="110" spans="1:12" ht="12.75">
      <c r="A110" s="13">
        <v>7740</v>
      </c>
      <c r="B110" s="13">
        <v>7740</v>
      </c>
      <c r="C110" s="3" t="s">
        <v>108</v>
      </c>
      <c r="D110" s="19"/>
      <c r="E110" s="19"/>
      <c r="F110" s="19"/>
      <c r="G110" s="19"/>
      <c r="H110" s="12">
        <v>0</v>
      </c>
      <c r="I110" s="12">
        <v>0</v>
      </c>
      <c r="J110" s="12">
        <v>0</v>
      </c>
      <c r="K110" s="31">
        <v>0</v>
      </c>
      <c r="L110" s="43"/>
    </row>
    <row r="111" spans="1:12" ht="12.75">
      <c r="A111" s="13">
        <v>7770</v>
      </c>
      <c r="B111" s="13">
        <v>7770</v>
      </c>
      <c r="C111" s="3" t="s">
        <v>109</v>
      </c>
      <c r="D111" s="19"/>
      <c r="E111" s="19"/>
      <c r="F111" s="19"/>
      <c r="G111" s="19"/>
      <c r="H111" s="12">
        <v>314.49</v>
      </c>
      <c r="I111" s="12">
        <v>568.53</v>
      </c>
      <c r="J111" s="12">
        <v>578.53</v>
      </c>
      <c r="K111" s="31">
        <v>0</v>
      </c>
      <c r="L111" s="43">
        <v>237</v>
      </c>
    </row>
    <row r="112" spans="1:12" ht="12.75">
      <c r="A112" s="13">
        <v>7780</v>
      </c>
      <c r="B112" s="13">
        <v>7780</v>
      </c>
      <c r="C112" s="3" t="s">
        <v>110</v>
      </c>
      <c r="D112" s="19"/>
      <c r="E112" s="19"/>
      <c r="F112" s="19"/>
      <c r="G112" s="19"/>
      <c r="H112" s="12">
        <v>0</v>
      </c>
      <c r="I112" s="12">
        <v>70</v>
      </c>
      <c r="J112" s="12">
        <v>70</v>
      </c>
      <c r="K112" s="31">
        <v>0</v>
      </c>
      <c r="L112" s="43">
        <v>70</v>
      </c>
    </row>
    <row r="113" spans="1:12" ht="12.75">
      <c r="A113" s="13">
        <v>7790</v>
      </c>
      <c r="B113" s="13">
        <v>7790</v>
      </c>
      <c r="C113" s="3" t="s">
        <v>111</v>
      </c>
      <c r="D113" s="19"/>
      <c r="E113" s="19"/>
      <c r="F113" s="19"/>
      <c r="G113" s="19"/>
      <c r="H113" s="12">
        <v>-1024</v>
      </c>
      <c r="I113" s="12">
        <v>-524.4</v>
      </c>
      <c r="J113" s="12">
        <v>-524.4</v>
      </c>
      <c r="K113" s="31">
        <v>0</v>
      </c>
      <c r="L113" s="43">
        <v>1636</v>
      </c>
    </row>
    <row r="114" spans="1:12" ht="12.75">
      <c r="A114" s="13">
        <v>7791</v>
      </c>
      <c r="B114" s="13">
        <v>7791</v>
      </c>
      <c r="C114" s="3" t="s">
        <v>121</v>
      </c>
      <c r="D114" s="19"/>
      <c r="E114" s="19"/>
      <c r="F114" s="19"/>
      <c r="G114" s="19"/>
      <c r="H114" s="12">
        <v>0</v>
      </c>
      <c r="I114" s="12">
        <v>0</v>
      </c>
      <c r="J114" s="12">
        <v>0</v>
      </c>
      <c r="K114" s="31">
        <v>0</v>
      </c>
      <c r="L114" s="43"/>
    </row>
    <row r="115" spans="1:12" ht="12.75">
      <c r="A115" s="13">
        <v>7795</v>
      </c>
      <c r="B115" s="13">
        <v>7795</v>
      </c>
      <c r="C115" s="3" t="s">
        <v>123</v>
      </c>
      <c r="D115" s="19"/>
      <c r="E115" s="19"/>
      <c r="F115" s="19"/>
      <c r="G115" s="19"/>
      <c r="H115" s="12">
        <v>1702.94</v>
      </c>
      <c r="I115" s="12">
        <v>1702.94</v>
      </c>
      <c r="J115" s="12">
        <v>1702.94</v>
      </c>
      <c r="K115" s="31">
        <v>0</v>
      </c>
      <c r="L115" s="43">
        <v>8261</v>
      </c>
    </row>
    <row r="116" spans="1:12" ht="12.75">
      <c r="A116" s="13">
        <v>7796</v>
      </c>
      <c r="B116" s="13">
        <v>7796</v>
      </c>
      <c r="C116" s="3" t="s">
        <v>124</v>
      </c>
      <c r="D116" s="19">
        <v>1500</v>
      </c>
      <c r="E116" s="19">
        <v>2500</v>
      </c>
      <c r="F116" s="19">
        <v>2500</v>
      </c>
      <c r="G116" s="19">
        <v>3000</v>
      </c>
      <c r="H116" s="12">
        <v>1826.2</v>
      </c>
      <c r="I116" s="12">
        <v>2607.2</v>
      </c>
      <c r="J116" s="12">
        <v>2607.2</v>
      </c>
      <c r="K116" s="31">
        <v>4000</v>
      </c>
      <c r="L116" s="43">
        <v>5189</v>
      </c>
    </row>
    <row r="117" spans="1:12" ht="12.75">
      <c r="A117" s="13">
        <v>7797</v>
      </c>
      <c r="B117" s="13">
        <v>7797</v>
      </c>
      <c r="C117" s="3" t="s">
        <v>125</v>
      </c>
      <c r="D117" s="19">
        <v>1000</v>
      </c>
      <c r="E117" s="19">
        <v>1000</v>
      </c>
      <c r="F117" s="19">
        <v>1000</v>
      </c>
      <c r="G117" s="19">
        <v>1000</v>
      </c>
      <c r="H117" s="12">
        <v>1046.26</v>
      </c>
      <c r="I117" s="12">
        <v>1073.28</v>
      </c>
      <c r="J117" s="12">
        <v>1073.28</v>
      </c>
      <c r="K117" s="31">
        <v>1000</v>
      </c>
      <c r="L117" s="43">
        <v>1080</v>
      </c>
    </row>
    <row r="118" spans="1:12" ht="12.75">
      <c r="A118" s="13">
        <v>7798</v>
      </c>
      <c r="B118" s="13">
        <v>7798</v>
      </c>
      <c r="C118" s="3" t="s">
        <v>129</v>
      </c>
      <c r="D118" s="19"/>
      <c r="E118" s="19"/>
      <c r="F118" s="19"/>
      <c r="G118" s="19"/>
      <c r="H118" s="12">
        <v>0</v>
      </c>
      <c r="I118" s="12">
        <v>0</v>
      </c>
      <c r="J118" s="12">
        <v>29.93</v>
      </c>
      <c r="K118" s="31">
        <v>0</v>
      </c>
      <c r="L118" s="43"/>
    </row>
    <row r="119" spans="1:12" ht="12.75">
      <c r="A119" s="13">
        <v>7830</v>
      </c>
      <c r="B119" s="13">
        <v>7830</v>
      </c>
      <c r="C119" s="3" t="s">
        <v>112</v>
      </c>
      <c r="D119" s="19"/>
      <c r="E119" s="19"/>
      <c r="F119" s="19"/>
      <c r="G119" s="19"/>
      <c r="H119" s="12">
        <v>0</v>
      </c>
      <c r="I119" s="12">
        <v>0</v>
      </c>
      <c r="J119" s="12">
        <v>0</v>
      </c>
      <c r="K119" s="31">
        <v>0</v>
      </c>
      <c r="L119" s="43"/>
    </row>
    <row r="120" spans="1:12" ht="12.75">
      <c r="A120" s="13">
        <v>7990</v>
      </c>
      <c r="B120" s="13">
        <v>7990</v>
      </c>
      <c r="C120" s="3" t="s">
        <v>113</v>
      </c>
      <c r="D120" s="19"/>
      <c r="E120" s="19"/>
      <c r="F120" s="19"/>
      <c r="G120" s="19"/>
      <c r="H120" s="12">
        <v>0</v>
      </c>
      <c r="I120" s="12">
        <v>0</v>
      </c>
      <c r="J120" s="12">
        <v>0</v>
      </c>
      <c r="K120" s="31">
        <v>0</v>
      </c>
      <c r="L120" s="43"/>
    </row>
    <row r="121" spans="1:12" ht="12.75">
      <c r="A121" s="13"/>
      <c r="B121" s="13"/>
      <c r="C121" s="3"/>
      <c r="D121" s="19"/>
      <c r="E121" s="19"/>
      <c r="F121" s="19"/>
      <c r="G121" s="19"/>
      <c r="H121" s="12"/>
      <c r="I121" s="12"/>
      <c r="J121" s="12"/>
      <c r="K121" s="31"/>
      <c r="L121" s="43"/>
    </row>
    <row r="122" spans="1:12" ht="12.75">
      <c r="A122" s="11"/>
      <c r="B122" s="11"/>
      <c r="C122" s="6" t="s">
        <v>6</v>
      </c>
      <c r="D122" s="24">
        <f>SUM(D84:D120)</f>
        <v>42500</v>
      </c>
      <c r="E122" s="24">
        <f>SUM(E84:E120)</f>
        <v>43500</v>
      </c>
      <c r="F122" s="24">
        <f>SUM(F84:F120)</f>
        <v>75500</v>
      </c>
      <c r="G122" s="24">
        <f>SUM(G84:G120)</f>
        <v>91000</v>
      </c>
      <c r="H122" s="7">
        <f>SUM(H84:H121)</f>
        <v>32036.32</v>
      </c>
      <c r="I122" s="7">
        <f>SUM(I84:I121)</f>
        <v>33667.979999999996</v>
      </c>
      <c r="J122" s="7">
        <f>SUM(J84:J121)</f>
        <v>66066.45</v>
      </c>
      <c r="K122" s="32">
        <f>SUM(K84:K121)</f>
        <v>86500</v>
      </c>
      <c r="L122" s="44">
        <f>SUM(L84:L121)</f>
        <v>40053</v>
      </c>
    </row>
    <row r="123" spans="1:12" ht="12.75">
      <c r="A123" s="11"/>
      <c r="B123" s="11"/>
      <c r="C123" s="6"/>
      <c r="D123" s="20"/>
      <c r="E123" s="20"/>
      <c r="F123" s="20"/>
      <c r="G123" s="20"/>
      <c r="H123" s="12"/>
      <c r="I123" s="7"/>
      <c r="J123" s="7"/>
      <c r="K123" s="32"/>
      <c r="L123" s="43"/>
    </row>
    <row r="124" spans="1:12" ht="12.75">
      <c r="A124" s="13">
        <v>6000</v>
      </c>
      <c r="B124" s="13">
        <v>6000</v>
      </c>
      <c r="C124" s="3" t="s">
        <v>114</v>
      </c>
      <c r="D124" s="19"/>
      <c r="E124" s="19"/>
      <c r="F124" s="19"/>
      <c r="G124" s="19"/>
      <c r="H124" s="12">
        <v>0</v>
      </c>
      <c r="I124" s="12">
        <v>0</v>
      </c>
      <c r="J124" s="12">
        <v>0</v>
      </c>
      <c r="K124" s="31">
        <v>0</v>
      </c>
      <c r="L124" s="43"/>
    </row>
    <row r="125" spans="1:14" ht="12.75">
      <c r="A125" s="13">
        <v>6010</v>
      </c>
      <c r="B125" s="13">
        <v>6010</v>
      </c>
      <c r="C125" s="3" t="s">
        <v>115</v>
      </c>
      <c r="D125" s="19">
        <v>12500</v>
      </c>
      <c r="E125" s="19">
        <v>25000</v>
      </c>
      <c r="F125" s="19">
        <v>37500</v>
      </c>
      <c r="G125" s="19">
        <v>50000</v>
      </c>
      <c r="H125" s="12">
        <v>11524.5</v>
      </c>
      <c r="I125" s="12">
        <v>23049</v>
      </c>
      <c r="J125" s="12">
        <v>34573.5</v>
      </c>
      <c r="K125" s="31">
        <v>10500</v>
      </c>
      <c r="L125" s="43">
        <v>43486</v>
      </c>
      <c r="N125" s="10" t="s">
        <v>172</v>
      </c>
    </row>
    <row r="126" spans="1:12" ht="12.75">
      <c r="A126" s="11"/>
      <c r="B126" s="11"/>
      <c r="C126" s="6" t="s">
        <v>10</v>
      </c>
      <c r="D126" s="24">
        <f aca="true" t="shared" si="4" ref="D126:L126">SUM(D124:D125)</f>
        <v>12500</v>
      </c>
      <c r="E126" s="24">
        <f t="shared" si="4"/>
        <v>25000</v>
      </c>
      <c r="F126" s="24">
        <f t="shared" si="4"/>
        <v>37500</v>
      </c>
      <c r="G126" s="24">
        <f t="shared" si="4"/>
        <v>50000</v>
      </c>
      <c r="H126" s="7">
        <f t="shared" si="4"/>
        <v>11524.5</v>
      </c>
      <c r="I126" s="7">
        <f t="shared" si="4"/>
        <v>23049</v>
      </c>
      <c r="J126" s="7">
        <f t="shared" si="4"/>
        <v>34573.5</v>
      </c>
      <c r="K126" s="32">
        <f t="shared" si="4"/>
        <v>10500</v>
      </c>
      <c r="L126" s="44">
        <f t="shared" si="4"/>
        <v>43486</v>
      </c>
    </row>
    <row r="127" spans="1:12" ht="12.75">
      <c r="A127" s="13"/>
      <c r="B127" s="13"/>
      <c r="C127" s="3"/>
      <c r="D127" s="19"/>
      <c r="E127" s="19"/>
      <c r="F127" s="19"/>
      <c r="G127" s="19"/>
      <c r="H127" s="12"/>
      <c r="I127" s="12"/>
      <c r="J127" s="12"/>
      <c r="K127" s="31"/>
      <c r="L127" s="43"/>
    </row>
    <row r="128" spans="1:12" ht="13.5" customHeight="1">
      <c r="A128" s="11"/>
      <c r="B128" s="11"/>
      <c r="C128" s="6" t="s">
        <v>2</v>
      </c>
      <c r="D128" s="24">
        <f>D39-D126-D122-D82-D57</f>
        <v>73500</v>
      </c>
      <c r="E128" s="24">
        <f>E39-E126-E122-E82-E57</f>
        <v>20000</v>
      </c>
      <c r="F128" s="24">
        <f>F39-F126-F122-F82-F57</f>
        <v>-9500</v>
      </c>
      <c r="G128" s="24">
        <f>G39-G126-G122-G82-G57</f>
        <v>9000</v>
      </c>
      <c r="H128" s="7">
        <f>H39-H57-H82-H122-H126</f>
        <v>121860.59999999992</v>
      </c>
      <c r="I128" s="7">
        <f>I39-I57-I82-I122-I126</f>
        <v>85092.02</v>
      </c>
      <c r="J128" s="7">
        <f>J39-J57-J82-J122-J126</f>
        <v>-7317.949999999939</v>
      </c>
      <c r="K128" s="32">
        <f>K39-K57-K82-K122-K126</f>
        <v>24237</v>
      </c>
      <c r="L128" s="44">
        <f>L39-L57-L82-L122-L126</f>
        <v>154971</v>
      </c>
    </row>
    <row r="129" spans="1:12" ht="13.5" customHeight="1">
      <c r="A129" s="13"/>
      <c r="B129" s="13"/>
      <c r="C129" s="3"/>
      <c r="D129" s="19"/>
      <c r="E129" s="19"/>
      <c r="F129" s="19"/>
      <c r="G129" s="19"/>
      <c r="H129" s="12"/>
      <c r="I129" s="12"/>
      <c r="J129" s="12"/>
      <c r="K129" s="31"/>
      <c r="L129" s="43"/>
    </row>
    <row r="130" spans="1:12" ht="13.5" customHeight="1">
      <c r="A130" s="13">
        <v>8050</v>
      </c>
      <c r="B130" s="13">
        <v>8050</v>
      </c>
      <c r="C130" s="3" t="s">
        <v>7</v>
      </c>
      <c r="D130" s="19"/>
      <c r="E130" s="19"/>
      <c r="F130" s="19"/>
      <c r="G130" s="19"/>
      <c r="H130" s="12">
        <v>0</v>
      </c>
      <c r="I130" s="12">
        <v>0</v>
      </c>
      <c r="J130" s="12">
        <v>0</v>
      </c>
      <c r="K130" s="31">
        <v>0</v>
      </c>
      <c r="L130" s="43">
        <v>-95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19"/>
      <c r="E131" s="19"/>
      <c r="F131" s="19"/>
      <c r="G131" s="19"/>
      <c r="H131" s="12">
        <v>0</v>
      </c>
      <c r="I131" s="12">
        <v>0</v>
      </c>
      <c r="J131" s="12">
        <v>0</v>
      </c>
      <c r="K131" s="31">
        <v>0</v>
      </c>
      <c r="L131" s="43"/>
    </row>
    <row r="132" spans="1:12" ht="13.5" customHeight="1">
      <c r="A132" s="13">
        <v>8150</v>
      </c>
      <c r="B132" s="13">
        <v>8150</v>
      </c>
      <c r="C132" s="3" t="s">
        <v>116</v>
      </c>
      <c r="D132" s="19"/>
      <c r="E132" s="19"/>
      <c r="F132" s="19"/>
      <c r="G132" s="19"/>
      <c r="H132" s="12">
        <v>0</v>
      </c>
      <c r="I132" s="12">
        <v>0</v>
      </c>
      <c r="J132" s="12">
        <v>0</v>
      </c>
      <c r="K132" s="31">
        <v>0</v>
      </c>
      <c r="L132" s="43">
        <v>2800</v>
      </c>
    </row>
    <row r="133" spans="1:12" ht="13.5" customHeight="1">
      <c r="A133" s="11"/>
      <c r="B133" s="11"/>
      <c r="C133" s="6" t="s">
        <v>17</v>
      </c>
      <c r="D133" s="24">
        <f aca="true" t="shared" si="5" ref="D133:L133">SUM(D130:D132)</f>
        <v>0</v>
      </c>
      <c r="E133" s="24">
        <f t="shared" si="5"/>
        <v>0</v>
      </c>
      <c r="F133" s="24">
        <f t="shared" si="5"/>
        <v>0</v>
      </c>
      <c r="G133" s="24">
        <f t="shared" si="5"/>
        <v>0</v>
      </c>
      <c r="H133" s="7">
        <f t="shared" si="5"/>
        <v>0</v>
      </c>
      <c r="I133" s="7">
        <f t="shared" si="5"/>
        <v>0</v>
      </c>
      <c r="J133" s="7">
        <f t="shared" si="5"/>
        <v>0</v>
      </c>
      <c r="K133" s="32">
        <f t="shared" si="5"/>
        <v>0</v>
      </c>
      <c r="L133" s="44">
        <f t="shared" si="5"/>
        <v>2705</v>
      </c>
    </row>
    <row r="134" spans="1:12" ht="12.75">
      <c r="A134" s="13"/>
      <c r="B134" s="13"/>
      <c r="C134" s="3"/>
      <c r="D134" s="19"/>
      <c r="E134" s="19"/>
      <c r="F134" s="19"/>
      <c r="G134" s="19"/>
      <c r="H134" s="12"/>
      <c r="I134" s="12"/>
      <c r="J134" s="12"/>
      <c r="K134" s="31"/>
      <c r="L134" s="43"/>
    </row>
    <row r="135" spans="1:12" ht="12.75">
      <c r="A135" s="11"/>
      <c r="B135" s="11"/>
      <c r="C135" s="8" t="s">
        <v>8</v>
      </c>
      <c r="D135" s="25">
        <f aca="true" t="shared" si="6" ref="D135:L135">D128-D133</f>
        <v>73500</v>
      </c>
      <c r="E135" s="25">
        <f t="shared" si="6"/>
        <v>20000</v>
      </c>
      <c r="F135" s="25">
        <f t="shared" si="6"/>
        <v>-9500</v>
      </c>
      <c r="G135" s="25">
        <f t="shared" si="6"/>
        <v>9000</v>
      </c>
      <c r="H135" s="9">
        <f t="shared" si="6"/>
        <v>121860.59999999992</v>
      </c>
      <c r="I135" s="9">
        <f t="shared" si="6"/>
        <v>85092.02</v>
      </c>
      <c r="J135" s="9">
        <f t="shared" si="6"/>
        <v>-7317.949999999939</v>
      </c>
      <c r="K135" s="33">
        <f t="shared" si="6"/>
        <v>24237</v>
      </c>
      <c r="L135" s="45">
        <f t="shared" si="6"/>
        <v>152266</v>
      </c>
    </row>
    <row r="136" spans="9:11" ht="15.75" customHeight="1">
      <c r="I136" s="14"/>
      <c r="J136" s="14"/>
      <c r="K136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37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2" customWidth="1"/>
    <col min="8" max="11" width="10.421875" style="2" customWidth="1"/>
    <col min="12" max="12" width="10.421875" style="0" customWidth="1"/>
    <col min="13" max="13" width="17.421875" style="0" bestFit="1" customWidth="1"/>
    <col min="14" max="14" width="20.28125" style="0" bestFit="1" customWidth="1"/>
  </cols>
  <sheetData>
    <row r="1" spans="1:11" ht="15">
      <c r="A1" s="2">
        <v>116</v>
      </c>
      <c r="C1" s="1" t="s">
        <v>118</v>
      </c>
      <c r="D1" s="1" t="s">
        <v>130</v>
      </c>
      <c r="E1" s="1"/>
      <c r="F1" s="1"/>
      <c r="G1" s="1"/>
      <c r="J1" s="4"/>
      <c r="K1"/>
    </row>
    <row r="2" spans="3:11" ht="15">
      <c r="C2" s="1"/>
      <c r="D2" s="1"/>
      <c r="E2" s="1"/>
      <c r="F2" s="1"/>
      <c r="G2" s="1"/>
      <c r="H2" s="1"/>
      <c r="K2" s="1"/>
    </row>
    <row r="3" spans="3:11" ht="15">
      <c r="C3" s="1" t="s">
        <v>18</v>
      </c>
      <c r="D3" s="1"/>
      <c r="E3" s="1"/>
      <c r="F3" s="1"/>
      <c r="G3" s="1"/>
      <c r="H3" s="1"/>
      <c r="K3" s="1"/>
    </row>
    <row r="4" spans="3:11" ht="15">
      <c r="C4" s="1"/>
      <c r="D4" s="1"/>
      <c r="E4" s="1"/>
      <c r="F4" s="1"/>
      <c r="G4" s="1"/>
      <c r="H4" s="1"/>
      <c r="K4" s="1"/>
    </row>
    <row r="5" spans="1:11" s="18" customFormat="1" ht="12" hidden="1">
      <c r="A5" s="16"/>
      <c r="B5" s="16"/>
      <c r="C5" s="17"/>
      <c r="D5" s="17"/>
      <c r="E5" s="17"/>
      <c r="F5" s="17"/>
      <c r="G5" s="17"/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</row>
    <row r="6" spans="1:11" s="18" customFormat="1" ht="12" hidden="1">
      <c r="A6" s="16"/>
      <c r="B6" s="16"/>
      <c r="C6" s="17"/>
      <c r="D6" s="17"/>
      <c r="E6" s="17"/>
      <c r="F6" s="17"/>
      <c r="G6" s="17"/>
      <c r="H6" s="17">
        <f>'HS'!H6</f>
        <v>201803</v>
      </c>
      <c r="I6" s="17">
        <f>'HS'!I6</f>
        <v>201806</v>
      </c>
      <c r="J6" s="17" t="e">
        <f>'HS'!J6</f>
        <v>#REF!</v>
      </c>
      <c r="K6" s="17" t="e">
        <f>'HS'!K6</f>
        <v>#REF!</v>
      </c>
    </row>
    <row r="7" spans="4:14" ht="12.75">
      <c r="D7" s="23" t="s">
        <v>130</v>
      </c>
      <c r="E7" s="23" t="s">
        <v>130</v>
      </c>
      <c r="F7" s="23" t="s">
        <v>130</v>
      </c>
      <c r="G7" s="23" t="s">
        <v>130</v>
      </c>
      <c r="H7" s="27" t="s">
        <v>135</v>
      </c>
      <c r="I7" s="27" t="s">
        <v>135</v>
      </c>
      <c r="J7" s="27" t="s">
        <v>135</v>
      </c>
      <c r="K7" s="27" t="s">
        <v>131</v>
      </c>
      <c r="L7" s="29" t="s">
        <v>135</v>
      </c>
      <c r="M7" t="s">
        <v>137</v>
      </c>
      <c r="N7" t="s">
        <v>173</v>
      </c>
    </row>
    <row r="8" spans="1:12" ht="12.75">
      <c r="A8" s="4"/>
      <c r="B8" s="5"/>
      <c r="C8" s="22" t="s">
        <v>0</v>
      </c>
      <c r="D8" s="21" t="s">
        <v>30</v>
      </c>
      <c r="E8" s="21" t="s">
        <v>31</v>
      </c>
      <c r="F8" s="21" t="s">
        <v>32</v>
      </c>
      <c r="G8" s="21" t="s">
        <v>33</v>
      </c>
      <c r="H8" s="28" t="s">
        <v>132</v>
      </c>
      <c r="I8" s="28" t="s">
        <v>133</v>
      </c>
      <c r="J8" s="28" t="s">
        <v>134</v>
      </c>
      <c r="K8" s="28">
        <v>2018</v>
      </c>
      <c r="L8" s="30">
        <v>2017</v>
      </c>
    </row>
    <row r="9" spans="1:12" ht="12.75">
      <c r="A9" s="13"/>
      <c r="B9" s="13"/>
      <c r="C9" s="3"/>
      <c r="D9" s="19"/>
      <c r="E9" s="19"/>
      <c r="F9" s="19"/>
      <c r="G9" s="19"/>
      <c r="H9" s="12"/>
      <c r="I9" s="12"/>
      <c r="J9" s="12"/>
      <c r="K9" s="31"/>
      <c r="L9" s="42"/>
    </row>
    <row r="10" spans="1:13" ht="12.75">
      <c r="A10" s="13">
        <v>3100</v>
      </c>
      <c r="B10" s="13">
        <v>3100</v>
      </c>
      <c r="C10" s="3" t="s">
        <v>34</v>
      </c>
      <c r="D10" s="19"/>
      <c r="E10" s="19"/>
      <c r="F10" s="19"/>
      <c r="G10" s="19"/>
      <c r="H10" s="12">
        <v>0</v>
      </c>
      <c r="I10" s="12">
        <v>0</v>
      </c>
      <c r="J10" s="12">
        <v>0</v>
      </c>
      <c r="K10" s="31">
        <v>0</v>
      </c>
      <c r="L10" s="43"/>
      <c r="M10" t="s">
        <v>138</v>
      </c>
    </row>
    <row r="11" spans="1:12" ht="12.75">
      <c r="A11" s="13">
        <v>3120</v>
      </c>
      <c r="B11" s="13">
        <v>3120</v>
      </c>
      <c r="C11" s="3" t="s">
        <v>35</v>
      </c>
      <c r="D11" s="19"/>
      <c r="E11" s="19"/>
      <c r="F11" s="19"/>
      <c r="G11" s="19"/>
      <c r="H11" s="12">
        <v>0</v>
      </c>
      <c r="I11" s="12">
        <v>0</v>
      </c>
      <c r="J11" s="12">
        <v>0</v>
      </c>
      <c r="K11" s="31">
        <v>0</v>
      </c>
      <c r="L11" s="43"/>
    </row>
    <row r="12" spans="1:12" ht="12.75">
      <c r="A12" s="13">
        <v>3125</v>
      </c>
      <c r="B12" s="13">
        <v>3125</v>
      </c>
      <c r="C12" s="3" t="s">
        <v>36</v>
      </c>
      <c r="D12" s="19"/>
      <c r="E12" s="19"/>
      <c r="F12" s="19"/>
      <c r="G12" s="19"/>
      <c r="H12" s="12">
        <v>0</v>
      </c>
      <c r="I12" s="12">
        <v>0</v>
      </c>
      <c r="J12" s="12">
        <v>0</v>
      </c>
      <c r="K12" s="31">
        <v>0</v>
      </c>
      <c r="L12" s="43"/>
    </row>
    <row r="13" spans="1:12" ht="12.75">
      <c r="A13" s="13">
        <v>3130</v>
      </c>
      <c r="B13" s="13">
        <v>3130</v>
      </c>
      <c r="C13" s="3" t="s">
        <v>37</v>
      </c>
      <c r="D13" s="19"/>
      <c r="E13" s="19"/>
      <c r="F13" s="19"/>
      <c r="G13" s="19"/>
      <c r="H13" s="12">
        <v>0</v>
      </c>
      <c r="I13" s="12">
        <v>0</v>
      </c>
      <c r="J13" s="12">
        <v>0</v>
      </c>
      <c r="K13" s="31">
        <v>0</v>
      </c>
      <c r="L13" s="43"/>
    </row>
    <row r="14" spans="1:13" ht="12.75">
      <c r="A14" s="13">
        <v>3200</v>
      </c>
      <c r="B14" s="13">
        <v>3200</v>
      </c>
      <c r="C14" s="3" t="s">
        <v>38</v>
      </c>
      <c r="D14" s="19"/>
      <c r="E14" s="19"/>
      <c r="F14" s="19"/>
      <c r="G14" s="19"/>
      <c r="H14" s="12">
        <v>0</v>
      </c>
      <c r="I14" s="12">
        <v>0</v>
      </c>
      <c r="J14" s="12">
        <v>0</v>
      </c>
      <c r="K14" s="31">
        <v>0</v>
      </c>
      <c r="L14" s="43"/>
      <c r="M14" t="s">
        <v>138</v>
      </c>
    </row>
    <row r="15" spans="1:12" ht="12.75">
      <c r="A15" s="13">
        <v>3210</v>
      </c>
      <c r="B15" s="13">
        <v>3210</v>
      </c>
      <c r="C15" s="3" t="s">
        <v>39</v>
      </c>
      <c r="D15" s="19">
        <v>2850</v>
      </c>
      <c r="E15" s="19">
        <v>2850</v>
      </c>
      <c r="F15" s="19">
        <v>2850</v>
      </c>
      <c r="G15" s="19">
        <v>11400</v>
      </c>
      <c r="H15" s="12">
        <v>4320</v>
      </c>
      <c r="I15" s="12">
        <v>4320</v>
      </c>
      <c r="J15" s="12">
        <v>4320</v>
      </c>
      <c r="K15" s="31">
        <v>12000</v>
      </c>
      <c r="L15" s="43">
        <v>9440</v>
      </c>
    </row>
    <row r="16" spans="1:12" ht="12.75">
      <c r="A16" s="13">
        <v>3215</v>
      </c>
      <c r="B16" s="13">
        <v>3215</v>
      </c>
      <c r="C16" s="3" t="s">
        <v>40</v>
      </c>
      <c r="D16" s="19"/>
      <c r="E16" s="19"/>
      <c r="F16" s="19"/>
      <c r="G16" s="19"/>
      <c r="H16" s="12">
        <v>0</v>
      </c>
      <c r="I16" s="12">
        <v>0</v>
      </c>
      <c r="J16" s="12">
        <v>0</v>
      </c>
      <c r="K16" s="31">
        <v>0</v>
      </c>
      <c r="L16" s="43"/>
    </row>
    <row r="17" spans="1:12" ht="12.75">
      <c r="A17" s="13">
        <v>3217</v>
      </c>
      <c r="B17" s="13">
        <v>3217</v>
      </c>
      <c r="C17" s="3" t="s">
        <v>41</v>
      </c>
      <c r="D17" s="19"/>
      <c r="E17" s="19"/>
      <c r="F17" s="19"/>
      <c r="G17" s="19"/>
      <c r="H17" s="12">
        <v>0</v>
      </c>
      <c r="I17" s="12">
        <v>0</v>
      </c>
      <c r="J17" s="12">
        <v>0</v>
      </c>
      <c r="K17" s="31">
        <v>0</v>
      </c>
      <c r="L17" s="43"/>
    </row>
    <row r="18" spans="1:12" ht="12.75">
      <c r="A18" s="13">
        <v>3218</v>
      </c>
      <c r="B18" s="13">
        <v>3218</v>
      </c>
      <c r="C18" s="3" t="s">
        <v>42</v>
      </c>
      <c r="D18" s="19"/>
      <c r="E18" s="19"/>
      <c r="F18" s="19"/>
      <c r="G18" s="19"/>
      <c r="H18" s="12">
        <v>0</v>
      </c>
      <c r="I18" s="12">
        <v>0</v>
      </c>
      <c r="J18" s="12">
        <v>0</v>
      </c>
      <c r="K18" s="31">
        <v>0</v>
      </c>
      <c r="L18" s="43"/>
    </row>
    <row r="19" spans="1:13" ht="12.75">
      <c r="A19" s="13">
        <v>3220</v>
      </c>
      <c r="B19" s="13">
        <v>3220</v>
      </c>
      <c r="C19" s="3" t="s">
        <v>43</v>
      </c>
      <c r="D19" s="19"/>
      <c r="E19" s="19"/>
      <c r="F19" s="19"/>
      <c r="G19" s="19"/>
      <c r="H19" s="12">
        <v>0</v>
      </c>
      <c r="I19" s="12">
        <v>0</v>
      </c>
      <c r="J19" s="12">
        <v>0</v>
      </c>
      <c r="K19" s="31">
        <v>0</v>
      </c>
      <c r="L19" s="43"/>
      <c r="M19" t="s">
        <v>139</v>
      </c>
    </row>
    <row r="20" spans="1:13" ht="12.75">
      <c r="A20" s="13">
        <v>3320</v>
      </c>
      <c r="B20" s="13">
        <v>3320</v>
      </c>
      <c r="C20" s="3" t="s">
        <v>44</v>
      </c>
      <c r="D20" s="19">
        <v>500</v>
      </c>
      <c r="E20" s="19">
        <v>500</v>
      </c>
      <c r="F20" s="19">
        <v>500</v>
      </c>
      <c r="G20" s="19">
        <v>1000</v>
      </c>
      <c r="H20" s="12">
        <v>0</v>
      </c>
      <c r="I20" s="12">
        <v>0</v>
      </c>
      <c r="J20" s="12">
        <v>0</v>
      </c>
      <c r="K20" s="31">
        <v>2250</v>
      </c>
      <c r="L20" s="43">
        <v>920</v>
      </c>
      <c r="M20" t="s">
        <v>140</v>
      </c>
    </row>
    <row r="21" spans="1:12" ht="12.75">
      <c r="A21" s="13">
        <v>3321</v>
      </c>
      <c r="B21" s="13">
        <v>3321</v>
      </c>
      <c r="C21" s="3" t="s">
        <v>45</v>
      </c>
      <c r="D21" s="19"/>
      <c r="E21" s="19"/>
      <c r="F21" s="19"/>
      <c r="G21" s="19"/>
      <c r="H21" s="12">
        <v>0</v>
      </c>
      <c r="I21" s="12">
        <v>0</v>
      </c>
      <c r="J21" s="12">
        <v>0</v>
      </c>
      <c r="K21" s="31">
        <v>0</v>
      </c>
      <c r="L21" s="43"/>
    </row>
    <row r="22" spans="1:13" ht="12.75">
      <c r="A22" s="13">
        <v>3325</v>
      </c>
      <c r="B22" s="13">
        <v>3325</v>
      </c>
      <c r="C22" s="3" t="s">
        <v>15</v>
      </c>
      <c r="D22" s="19">
        <v>500</v>
      </c>
      <c r="E22" s="19">
        <v>500</v>
      </c>
      <c r="F22" s="19">
        <v>500</v>
      </c>
      <c r="G22" s="19">
        <v>1000</v>
      </c>
      <c r="H22" s="12">
        <v>0</v>
      </c>
      <c r="I22" s="12">
        <v>0</v>
      </c>
      <c r="J22" s="12">
        <v>0</v>
      </c>
      <c r="K22" s="31">
        <v>2000</v>
      </c>
      <c r="L22" s="43">
        <v>500</v>
      </c>
      <c r="M22" t="s">
        <v>141</v>
      </c>
    </row>
    <row r="23" spans="1:12" ht="12.75">
      <c r="A23" s="13">
        <v>3350</v>
      </c>
      <c r="B23" s="13">
        <v>3350</v>
      </c>
      <c r="C23" s="3" t="s">
        <v>46</v>
      </c>
      <c r="D23" s="19"/>
      <c r="E23" s="19"/>
      <c r="F23" s="19"/>
      <c r="G23" s="19"/>
      <c r="H23" s="12">
        <v>0</v>
      </c>
      <c r="I23" s="12">
        <v>0</v>
      </c>
      <c r="J23" s="12">
        <v>0</v>
      </c>
      <c r="K23" s="31">
        <v>0</v>
      </c>
      <c r="L23" s="43"/>
    </row>
    <row r="24" spans="1:12" ht="12.75">
      <c r="A24" s="13">
        <v>3360</v>
      </c>
      <c r="B24" s="13">
        <v>3360</v>
      </c>
      <c r="C24" s="3" t="s">
        <v>47</v>
      </c>
      <c r="D24" s="19"/>
      <c r="E24" s="19"/>
      <c r="F24" s="19"/>
      <c r="G24" s="19"/>
      <c r="H24" s="12">
        <v>0</v>
      </c>
      <c r="I24" s="12">
        <v>0</v>
      </c>
      <c r="J24" s="12">
        <v>0</v>
      </c>
      <c r="K24" s="31">
        <v>0</v>
      </c>
      <c r="L24" s="43"/>
    </row>
    <row r="25" spans="1:12" ht="12.75">
      <c r="A25" s="13">
        <v>3440</v>
      </c>
      <c r="B25" s="13">
        <v>3440</v>
      </c>
      <c r="C25" s="3" t="s">
        <v>20</v>
      </c>
      <c r="D25" s="19"/>
      <c r="E25" s="19"/>
      <c r="F25" s="19"/>
      <c r="G25" s="19"/>
      <c r="H25" s="12">
        <v>0</v>
      </c>
      <c r="I25" s="12">
        <v>0</v>
      </c>
      <c r="J25" s="12">
        <v>0</v>
      </c>
      <c r="K25" s="31">
        <v>0</v>
      </c>
      <c r="L25" s="43"/>
    </row>
    <row r="26" spans="1:12" ht="12.75">
      <c r="A26" s="13">
        <v>3500</v>
      </c>
      <c r="B26" s="13">
        <v>3500</v>
      </c>
      <c r="C26" s="3" t="s">
        <v>16</v>
      </c>
      <c r="D26" s="19"/>
      <c r="E26" s="19"/>
      <c r="F26" s="19"/>
      <c r="G26" s="19"/>
      <c r="H26" s="12">
        <v>0</v>
      </c>
      <c r="I26" s="12">
        <v>0</v>
      </c>
      <c r="J26" s="12">
        <v>0</v>
      </c>
      <c r="K26" s="31">
        <v>0</v>
      </c>
      <c r="L26" s="43"/>
    </row>
    <row r="27" spans="1:12" ht="12.75">
      <c r="A27" s="13">
        <v>3605</v>
      </c>
      <c r="B27" s="13">
        <v>3605</v>
      </c>
      <c r="C27" s="3" t="s">
        <v>48</v>
      </c>
      <c r="D27" s="19"/>
      <c r="E27" s="19"/>
      <c r="F27" s="19"/>
      <c r="G27" s="19"/>
      <c r="H27" s="12">
        <v>0</v>
      </c>
      <c r="I27" s="12">
        <v>0</v>
      </c>
      <c r="J27" s="12">
        <v>0</v>
      </c>
      <c r="K27" s="31">
        <v>0</v>
      </c>
      <c r="L27" s="43"/>
    </row>
    <row r="28" spans="1:12" ht="12.75">
      <c r="A28" s="13">
        <v>3610</v>
      </c>
      <c r="B28" s="13">
        <v>3610</v>
      </c>
      <c r="C28" s="3" t="s">
        <v>49</v>
      </c>
      <c r="D28" s="19"/>
      <c r="E28" s="19"/>
      <c r="F28" s="19"/>
      <c r="G28" s="19"/>
      <c r="H28" s="12">
        <v>0</v>
      </c>
      <c r="I28" s="12">
        <v>0</v>
      </c>
      <c r="J28" s="12">
        <v>0</v>
      </c>
      <c r="K28" s="31">
        <v>0</v>
      </c>
      <c r="L28" s="43"/>
    </row>
    <row r="29" spans="1:12" ht="12.75">
      <c r="A29" s="13"/>
      <c r="B29" s="13"/>
      <c r="C29" s="6" t="s">
        <v>3</v>
      </c>
      <c r="D29" s="24">
        <f aca="true" t="shared" si="0" ref="D29:L29">SUM(D10:D28)</f>
        <v>3850</v>
      </c>
      <c r="E29" s="24">
        <f t="shared" si="0"/>
        <v>3850</v>
      </c>
      <c r="F29" s="24">
        <f t="shared" si="0"/>
        <v>3850</v>
      </c>
      <c r="G29" s="24">
        <f t="shared" si="0"/>
        <v>13400</v>
      </c>
      <c r="H29" s="7">
        <f t="shared" si="0"/>
        <v>4320</v>
      </c>
      <c r="I29" s="7">
        <f t="shared" si="0"/>
        <v>4320</v>
      </c>
      <c r="J29" s="7">
        <f t="shared" si="0"/>
        <v>4320</v>
      </c>
      <c r="K29" s="32">
        <f t="shared" si="0"/>
        <v>16250</v>
      </c>
      <c r="L29" s="44">
        <f t="shared" si="0"/>
        <v>10860</v>
      </c>
    </row>
    <row r="30" spans="1:12" ht="12.75">
      <c r="A30" s="13"/>
      <c r="B30" s="13"/>
      <c r="C30" s="3"/>
      <c r="D30" s="19"/>
      <c r="E30" s="19"/>
      <c r="F30" s="19"/>
      <c r="G30" s="19"/>
      <c r="H30" s="12"/>
      <c r="I30" s="12"/>
      <c r="J30" s="12"/>
      <c r="K30" s="31"/>
      <c r="L30" s="43"/>
    </row>
    <row r="31" spans="1:12" ht="12.75">
      <c r="A31" s="13">
        <v>3240</v>
      </c>
      <c r="B31" s="13">
        <v>3240</v>
      </c>
      <c r="C31" s="3" t="s">
        <v>50</v>
      </c>
      <c r="D31" s="19">
        <v>13000</v>
      </c>
      <c r="E31" s="19">
        <v>26000</v>
      </c>
      <c r="F31" s="19">
        <v>39000</v>
      </c>
      <c r="G31" s="19">
        <v>52000</v>
      </c>
      <c r="H31" s="12">
        <v>64715.32</v>
      </c>
      <c r="I31" s="12">
        <v>76255.68</v>
      </c>
      <c r="J31" s="12">
        <v>52825.42</v>
      </c>
      <c r="K31" s="31">
        <v>48000</v>
      </c>
      <c r="L31" s="43">
        <v>75243</v>
      </c>
    </row>
    <row r="32" spans="1:13" ht="12.75">
      <c r="A32" s="13">
        <v>3441</v>
      </c>
      <c r="B32" s="13">
        <v>3441</v>
      </c>
      <c r="C32" s="3" t="s">
        <v>51</v>
      </c>
      <c r="D32" s="19"/>
      <c r="E32" s="19"/>
      <c r="F32" s="19"/>
      <c r="G32" s="19">
        <v>2600</v>
      </c>
      <c r="H32" s="12">
        <v>0</v>
      </c>
      <c r="I32" s="12">
        <v>0</v>
      </c>
      <c r="J32" s="12">
        <v>0</v>
      </c>
      <c r="K32" s="31">
        <v>3200</v>
      </c>
      <c r="L32" s="43">
        <v>2121</v>
      </c>
      <c r="M32" t="s">
        <v>142</v>
      </c>
    </row>
    <row r="33" spans="1:13" ht="12.75">
      <c r="A33" s="13">
        <v>3461</v>
      </c>
      <c r="B33" s="13">
        <v>3461</v>
      </c>
      <c r="C33" s="3" t="s">
        <v>52</v>
      </c>
      <c r="D33" s="19"/>
      <c r="E33" s="19"/>
      <c r="F33" s="19">
        <v>13300</v>
      </c>
      <c r="G33" s="19">
        <v>13300</v>
      </c>
      <c r="H33" s="12">
        <v>0</v>
      </c>
      <c r="I33" s="12">
        <v>0</v>
      </c>
      <c r="J33" s="12">
        <v>13226</v>
      </c>
      <c r="K33" s="31">
        <v>14613</v>
      </c>
      <c r="L33" s="43">
        <v>14613</v>
      </c>
      <c r="M33" t="s">
        <v>143</v>
      </c>
    </row>
    <row r="34" spans="1:12" ht="12.75">
      <c r="A34" s="13">
        <v>3630</v>
      </c>
      <c r="B34" s="13">
        <v>3630</v>
      </c>
      <c r="C34" s="3" t="s">
        <v>53</v>
      </c>
      <c r="D34" s="19"/>
      <c r="E34" s="19"/>
      <c r="F34" s="19"/>
      <c r="G34" s="19"/>
      <c r="H34" s="12">
        <v>0</v>
      </c>
      <c r="I34" s="12">
        <v>0</v>
      </c>
      <c r="J34" s="12">
        <v>0</v>
      </c>
      <c r="K34" s="31">
        <v>0</v>
      </c>
      <c r="L34" s="43"/>
    </row>
    <row r="35" spans="1:13" ht="12.75">
      <c r="A35" s="13">
        <v>3800</v>
      </c>
      <c r="B35" s="13">
        <v>3800</v>
      </c>
      <c r="C35" s="3" t="s">
        <v>126</v>
      </c>
      <c r="D35" s="19"/>
      <c r="E35" s="19"/>
      <c r="F35" s="19"/>
      <c r="G35" s="19"/>
      <c r="H35" s="12">
        <v>0</v>
      </c>
      <c r="I35" s="12">
        <v>0</v>
      </c>
      <c r="J35" s="12">
        <v>0</v>
      </c>
      <c r="K35" s="31">
        <v>0</v>
      </c>
      <c r="L35" s="43"/>
      <c r="M35" t="s">
        <v>144</v>
      </c>
    </row>
    <row r="36" spans="1:12" ht="12.75">
      <c r="A36" s="13">
        <v>3990</v>
      </c>
      <c r="B36" s="13">
        <v>3990</v>
      </c>
      <c r="C36" s="3" t="s">
        <v>54</v>
      </c>
      <c r="D36" s="19"/>
      <c r="E36" s="19"/>
      <c r="F36" s="19"/>
      <c r="G36" s="19"/>
      <c r="H36" s="12">
        <v>0</v>
      </c>
      <c r="I36" s="12">
        <v>0</v>
      </c>
      <c r="J36" s="12">
        <v>0</v>
      </c>
      <c r="K36" s="31">
        <v>0</v>
      </c>
      <c r="L36" s="43">
        <v>500</v>
      </c>
    </row>
    <row r="37" spans="1:12" ht="12.75">
      <c r="A37" s="13">
        <v>3995</v>
      </c>
      <c r="B37" s="13">
        <v>3995</v>
      </c>
      <c r="C37" s="3" t="s">
        <v>21</v>
      </c>
      <c r="D37" s="19"/>
      <c r="E37" s="19"/>
      <c r="F37" s="19"/>
      <c r="G37" s="19"/>
      <c r="H37" s="12">
        <v>0</v>
      </c>
      <c r="I37" s="12">
        <v>0</v>
      </c>
      <c r="J37" s="12">
        <v>0</v>
      </c>
      <c r="K37" s="31">
        <v>0</v>
      </c>
      <c r="L37" s="43"/>
    </row>
    <row r="38" spans="1:12" ht="12.75">
      <c r="A38" s="13"/>
      <c r="B38" s="13"/>
      <c r="C38" s="6" t="s">
        <v>9</v>
      </c>
      <c r="D38" s="24">
        <f aca="true" t="shared" si="1" ref="D38:L38">SUM(D31:D37)</f>
        <v>13000</v>
      </c>
      <c r="E38" s="24">
        <f t="shared" si="1"/>
        <v>26000</v>
      </c>
      <c r="F38" s="24">
        <f t="shared" si="1"/>
        <v>52300</v>
      </c>
      <c r="G38" s="24">
        <f t="shared" si="1"/>
        <v>67900</v>
      </c>
      <c r="H38" s="7">
        <f t="shared" si="1"/>
        <v>64715.32</v>
      </c>
      <c r="I38" s="7">
        <f t="shared" si="1"/>
        <v>76255.68</v>
      </c>
      <c r="J38" s="7">
        <f t="shared" si="1"/>
        <v>66051.42</v>
      </c>
      <c r="K38" s="32">
        <f t="shared" si="1"/>
        <v>65813</v>
      </c>
      <c r="L38" s="44">
        <f t="shared" si="1"/>
        <v>92477</v>
      </c>
    </row>
    <row r="39" spans="1:12" ht="12.75">
      <c r="A39" s="11"/>
      <c r="B39" s="11"/>
      <c r="C39" s="6" t="s">
        <v>1</v>
      </c>
      <c r="D39" s="24">
        <f>SUM(D29,D38)</f>
        <v>16850</v>
      </c>
      <c r="E39" s="24">
        <f>SUM(E29,E38)</f>
        <v>29850</v>
      </c>
      <c r="F39" s="24">
        <f>SUM(F29,F38)</f>
        <v>56150</v>
      </c>
      <c r="G39" s="24">
        <f>SUM(G29,G38)</f>
        <v>81300</v>
      </c>
      <c r="H39" s="7">
        <f>H29+H38</f>
        <v>69035.32</v>
      </c>
      <c r="I39" s="7">
        <f>I29+I38</f>
        <v>80575.68</v>
      </c>
      <c r="J39" s="7">
        <f>J29+J38</f>
        <v>70371.42</v>
      </c>
      <c r="K39" s="32">
        <f>K29+K38</f>
        <v>82063</v>
      </c>
      <c r="L39" s="44">
        <f>L29+L38</f>
        <v>103337</v>
      </c>
    </row>
    <row r="40" spans="1:12" ht="12.75">
      <c r="A40" s="13"/>
      <c r="B40" s="13"/>
      <c r="C40" s="3"/>
      <c r="D40" s="19"/>
      <c r="E40" s="19"/>
      <c r="F40" s="19"/>
      <c r="G40" s="19"/>
      <c r="H40" s="12"/>
      <c r="I40" s="12"/>
      <c r="J40" s="12"/>
      <c r="K40" s="31"/>
      <c r="L40" s="43"/>
    </row>
    <row r="41" spans="1:12" ht="12.75">
      <c r="A41" s="13">
        <v>4220</v>
      </c>
      <c r="B41" s="13">
        <v>4220</v>
      </c>
      <c r="C41" s="3" t="s">
        <v>55</v>
      </c>
      <c r="D41" s="19"/>
      <c r="E41" s="19"/>
      <c r="F41" s="19"/>
      <c r="G41" s="19"/>
      <c r="H41" s="12">
        <v>0</v>
      </c>
      <c r="I41" s="12">
        <v>0</v>
      </c>
      <c r="J41" s="12">
        <v>0</v>
      </c>
      <c r="K41" s="31">
        <v>0</v>
      </c>
      <c r="L41" s="43"/>
    </row>
    <row r="42" spans="1:12" ht="12.75">
      <c r="A42" s="13">
        <v>4221</v>
      </c>
      <c r="B42" s="13">
        <v>4221</v>
      </c>
      <c r="C42" s="3" t="s">
        <v>22</v>
      </c>
      <c r="D42" s="19"/>
      <c r="E42" s="19"/>
      <c r="F42" s="19"/>
      <c r="G42" s="19"/>
      <c r="H42" s="12">
        <v>0</v>
      </c>
      <c r="I42" s="12">
        <v>0</v>
      </c>
      <c r="J42" s="12">
        <v>0</v>
      </c>
      <c r="K42" s="31">
        <v>0</v>
      </c>
      <c r="L42" s="43"/>
    </row>
    <row r="43" spans="1:13" ht="12.75">
      <c r="A43" s="13">
        <v>4222</v>
      </c>
      <c r="B43" s="13">
        <v>4222</v>
      </c>
      <c r="C43" s="3" t="s">
        <v>128</v>
      </c>
      <c r="D43" s="19"/>
      <c r="E43" s="19"/>
      <c r="F43" s="19"/>
      <c r="G43" s="19"/>
      <c r="H43" s="12">
        <v>0</v>
      </c>
      <c r="I43" s="12">
        <v>0</v>
      </c>
      <c r="J43" s="12">
        <v>0</v>
      </c>
      <c r="K43" s="31">
        <v>0</v>
      </c>
      <c r="L43" s="43"/>
      <c r="M43" t="s">
        <v>145</v>
      </c>
    </row>
    <row r="44" spans="1:13" ht="12.75">
      <c r="A44" s="13">
        <v>4225</v>
      </c>
      <c r="B44" s="13">
        <v>4225</v>
      </c>
      <c r="C44" s="3" t="s">
        <v>56</v>
      </c>
      <c r="D44" s="19"/>
      <c r="E44" s="19">
        <v>600</v>
      </c>
      <c r="F44" s="19">
        <v>1200</v>
      </c>
      <c r="G44" s="19">
        <v>1200</v>
      </c>
      <c r="H44" s="12">
        <v>0</v>
      </c>
      <c r="I44" s="12">
        <v>634.28</v>
      </c>
      <c r="J44" s="12">
        <v>634.28</v>
      </c>
      <c r="K44" s="31">
        <v>0</v>
      </c>
      <c r="L44" s="43">
        <v>845</v>
      </c>
      <c r="M44" t="s">
        <v>140</v>
      </c>
    </row>
    <row r="45" spans="1:13" ht="12.75">
      <c r="A45" s="13">
        <v>4228</v>
      </c>
      <c r="B45" s="13">
        <v>4228</v>
      </c>
      <c r="C45" s="3" t="s">
        <v>57</v>
      </c>
      <c r="D45" s="19"/>
      <c r="E45" s="19"/>
      <c r="F45" s="19"/>
      <c r="G45" s="19"/>
      <c r="H45" s="12">
        <v>0</v>
      </c>
      <c r="I45" s="12">
        <v>0</v>
      </c>
      <c r="J45" s="12">
        <v>0</v>
      </c>
      <c r="K45" s="31">
        <v>0</v>
      </c>
      <c r="L45" s="43"/>
      <c r="M45" t="s">
        <v>141</v>
      </c>
    </row>
    <row r="46" spans="1:12" ht="12.75">
      <c r="A46" s="13">
        <v>4230</v>
      </c>
      <c r="B46" s="13">
        <v>4230</v>
      </c>
      <c r="C46" s="3" t="s">
        <v>58</v>
      </c>
      <c r="D46" s="19"/>
      <c r="E46" s="19"/>
      <c r="F46" s="19"/>
      <c r="G46" s="19"/>
      <c r="H46" s="12">
        <v>0</v>
      </c>
      <c r="I46" s="12">
        <v>0</v>
      </c>
      <c r="J46" s="12">
        <v>0</v>
      </c>
      <c r="K46" s="31">
        <v>0</v>
      </c>
      <c r="L46" s="43"/>
    </row>
    <row r="47" spans="1:12" ht="12.75">
      <c r="A47" s="13">
        <v>4241</v>
      </c>
      <c r="B47" s="13">
        <v>4241</v>
      </c>
      <c r="C47" s="3" t="s">
        <v>60</v>
      </c>
      <c r="D47" s="19">
        <v>2000</v>
      </c>
      <c r="E47" s="19">
        <v>6000</v>
      </c>
      <c r="F47" s="19">
        <v>6000</v>
      </c>
      <c r="G47" s="19">
        <v>8000</v>
      </c>
      <c r="H47" s="12">
        <v>200</v>
      </c>
      <c r="I47" s="12">
        <v>330</v>
      </c>
      <c r="J47" s="12">
        <v>2330</v>
      </c>
      <c r="K47" s="31">
        <v>10000</v>
      </c>
      <c r="L47" s="43"/>
    </row>
    <row r="48" spans="1:12" ht="12.75">
      <c r="A48" s="13">
        <v>4247</v>
      </c>
      <c r="B48" s="13">
        <v>4247</v>
      </c>
      <c r="C48" s="3" t="s">
        <v>23</v>
      </c>
      <c r="D48" s="19"/>
      <c r="E48" s="19"/>
      <c r="F48" s="19"/>
      <c r="G48" s="19"/>
      <c r="H48" s="12">
        <v>0</v>
      </c>
      <c r="I48" s="12">
        <v>0</v>
      </c>
      <c r="J48" s="12">
        <v>0</v>
      </c>
      <c r="K48" s="31">
        <v>0</v>
      </c>
      <c r="L48" s="43"/>
    </row>
    <row r="49" spans="1:12" ht="12.75">
      <c r="A49" s="13">
        <v>4280</v>
      </c>
      <c r="B49" s="13">
        <v>4280</v>
      </c>
      <c r="C49" s="3" t="s">
        <v>62</v>
      </c>
      <c r="D49" s="19"/>
      <c r="E49" s="19"/>
      <c r="F49" s="19"/>
      <c r="G49" s="19"/>
      <c r="H49" s="12">
        <v>0</v>
      </c>
      <c r="I49" s="12">
        <v>0</v>
      </c>
      <c r="J49" s="12">
        <v>0</v>
      </c>
      <c r="K49" s="31">
        <v>0</v>
      </c>
      <c r="L49" s="43"/>
    </row>
    <row r="50" spans="1:12" ht="12.75">
      <c r="A50" s="13">
        <v>4300</v>
      </c>
      <c r="B50" s="13">
        <v>4300</v>
      </c>
      <c r="C50" s="3" t="s">
        <v>63</v>
      </c>
      <c r="D50" s="19"/>
      <c r="E50" s="19"/>
      <c r="F50" s="19"/>
      <c r="G50" s="19"/>
      <c r="H50" s="12">
        <v>0</v>
      </c>
      <c r="I50" s="12">
        <v>0</v>
      </c>
      <c r="J50" s="12">
        <v>0</v>
      </c>
      <c r="K50" s="31">
        <v>0</v>
      </c>
      <c r="L50" s="43"/>
    </row>
    <row r="51" spans="1:12" ht="12.75">
      <c r="A51" s="13">
        <v>4331</v>
      </c>
      <c r="B51" s="13">
        <v>4331</v>
      </c>
      <c r="C51" s="3" t="s">
        <v>64</v>
      </c>
      <c r="D51" s="19"/>
      <c r="E51" s="19"/>
      <c r="F51" s="19"/>
      <c r="G51" s="19"/>
      <c r="H51" s="12">
        <v>0</v>
      </c>
      <c r="I51" s="12">
        <v>0</v>
      </c>
      <c r="J51" s="12">
        <v>0</v>
      </c>
      <c r="K51" s="31">
        <v>0</v>
      </c>
      <c r="L51" s="43"/>
    </row>
    <row r="52" spans="1:13" ht="12.75">
      <c r="A52" s="13">
        <v>4500</v>
      </c>
      <c r="B52" s="13">
        <v>4500</v>
      </c>
      <c r="C52" s="3" t="s">
        <v>65</v>
      </c>
      <c r="D52" s="19"/>
      <c r="E52" s="19"/>
      <c r="F52" s="19"/>
      <c r="G52" s="19"/>
      <c r="H52" s="12">
        <v>0</v>
      </c>
      <c r="I52" s="12">
        <v>0</v>
      </c>
      <c r="J52" s="12">
        <v>0</v>
      </c>
      <c r="K52" s="31">
        <v>0</v>
      </c>
      <c r="L52" s="43"/>
      <c r="M52" t="s">
        <v>138</v>
      </c>
    </row>
    <row r="53" spans="1:13" ht="12.75">
      <c r="A53" s="13">
        <v>4800</v>
      </c>
      <c r="B53" s="13">
        <v>4800</v>
      </c>
      <c r="C53" s="3" t="s">
        <v>127</v>
      </c>
      <c r="D53" s="19"/>
      <c r="E53" s="19"/>
      <c r="F53" s="19"/>
      <c r="G53" s="19"/>
      <c r="H53" s="12">
        <v>0</v>
      </c>
      <c r="I53" s="12">
        <v>0</v>
      </c>
      <c r="J53" s="12">
        <v>0</v>
      </c>
      <c r="K53" s="31">
        <v>0</v>
      </c>
      <c r="L53" s="43"/>
      <c r="M53" t="s">
        <v>146</v>
      </c>
    </row>
    <row r="54" spans="1:12" ht="12.75">
      <c r="A54" s="13">
        <v>4990</v>
      </c>
      <c r="B54" s="13">
        <v>4990</v>
      </c>
      <c r="C54" s="3" t="s">
        <v>66</v>
      </c>
      <c r="D54" s="19"/>
      <c r="E54" s="19"/>
      <c r="F54" s="19"/>
      <c r="G54" s="19"/>
      <c r="H54" s="12">
        <v>0</v>
      </c>
      <c r="I54" s="12">
        <v>0</v>
      </c>
      <c r="J54" s="12">
        <v>0</v>
      </c>
      <c r="K54" s="31">
        <v>0</v>
      </c>
      <c r="L54" s="43"/>
    </row>
    <row r="55" spans="1:12" ht="12.75">
      <c r="A55" s="13">
        <v>6550</v>
      </c>
      <c r="B55" s="13">
        <v>6550</v>
      </c>
      <c r="C55" s="3" t="s">
        <v>84</v>
      </c>
      <c r="D55" s="19">
        <v>12750</v>
      </c>
      <c r="E55" s="19">
        <v>12750</v>
      </c>
      <c r="F55" s="19">
        <v>12750</v>
      </c>
      <c r="G55" s="19">
        <v>12750</v>
      </c>
      <c r="H55" s="12">
        <v>8550</v>
      </c>
      <c r="I55" s="12">
        <v>8550</v>
      </c>
      <c r="J55" s="12">
        <v>8550</v>
      </c>
      <c r="K55" s="31">
        <v>17000</v>
      </c>
      <c r="L55" s="43">
        <v>31525</v>
      </c>
    </row>
    <row r="56" spans="1:12" ht="12.75">
      <c r="A56" s="13">
        <v>6555</v>
      </c>
      <c r="B56" s="13">
        <v>6555</v>
      </c>
      <c r="C56" s="3" t="s">
        <v>85</v>
      </c>
      <c r="D56" s="19"/>
      <c r="E56" s="19"/>
      <c r="F56" s="19"/>
      <c r="G56" s="19"/>
      <c r="H56" s="12">
        <v>0</v>
      </c>
      <c r="I56" s="12">
        <v>0</v>
      </c>
      <c r="J56" s="12">
        <v>0</v>
      </c>
      <c r="K56" s="31">
        <v>0</v>
      </c>
      <c r="L56" s="43"/>
    </row>
    <row r="57" spans="1:12" ht="12.75">
      <c r="A57" s="11"/>
      <c r="B57" s="11"/>
      <c r="C57" s="6" t="s">
        <v>4</v>
      </c>
      <c r="D57" s="24">
        <f aca="true" t="shared" si="2" ref="D57:L57">SUM(D41:D56)</f>
        <v>14750</v>
      </c>
      <c r="E57" s="24">
        <f t="shared" si="2"/>
        <v>19350</v>
      </c>
      <c r="F57" s="24">
        <f t="shared" si="2"/>
        <v>19950</v>
      </c>
      <c r="G57" s="24">
        <f t="shared" si="2"/>
        <v>21950</v>
      </c>
      <c r="H57" s="7">
        <f t="shared" si="2"/>
        <v>8750</v>
      </c>
      <c r="I57" s="7">
        <f t="shared" si="2"/>
        <v>9514.28</v>
      </c>
      <c r="J57" s="7">
        <f t="shared" si="2"/>
        <v>11514.279999999999</v>
      </c>
      <c r="K57" s="32">
        <f t="shared" si="2"/>
        <v>27000</v>
      </c>
      <c r="L57" s="44">
        <f t="shared" si="2"/>
        <v>32370</v>
      </c>
    </row>
    <row r="58" spans="1:12" ht="12.75">
      <c r="A58" s="13"/>
      <c r="B58" s="13"/>
      <c r="C58" s="3"/>
      <c r="D58" s="19"/>
      <c r="E58" s="19"/>
      <c r="F58" s="19"/>
      <c r="G58" s="19"/>
      <c r="H58" s="12"/>
      <c r="I58" s="12"/>
      <c r="J58" s="12"/>
      <c r="K58" s="31"/>
      <c r="L58" s="43"/>
    </row>
    <row r="59" spans="1:12" ht="12.75">
      <c r="A59" s="13">
        <v>4240</v>
      </c>
      <c r="B59" s="13">
        <v>4240</v>
      </c>
      <c r="C59" s="3" t="s">
        <v>59</v>
      </c>
      <c r="D59" s="19"/>
      <c r="E59" s="19"/>
      <c r="F59" s="19"/>
      <c r="G59" s="19"/>
      <c r="H59" s="12">
        <v>0</v>
      </c>
      <c r="I59" s="12">
        <v>0</v>
      </c>
      <c r="J59" s="12">
        <v>375</v>
      </c>
      <c r="K59" s="31">
        <v>0</v>
      </c>
      <c r="L59" s="43"/>
    </row>
    <row r="60" spans="1:12" ht="12.75">
      <c r="A60" s="13">
        <v>4250</v>
      </c>
      <c r="B60" s="13">
        <v>4250</v>
      </c>
      <c r="C60" s="3" t="s">
        <v>61</v>
      </c>
      <c r="D60" s="19"/>
      <c r="E60" s="19"/>
      <c r="F60" s="19"/>
      <c r="G60" s="19"/>
      <c r="H60" s="12">
        <v>0</v>
      </c>
      <c r="I60" s="12">
        <v>0</v>
      </c>
      <c r="J60" s="12">
        <v>0</v>
      </c>
      <c r="K60" s="31">
        <v>0</v>
      </c>
      <c r="L60" s="43"/>
    </row>
    <row r="61" spans="1:12" ht="12.75">
      <c r="A61" s="13">
        <v>5000</v>
      </c>
      <c r="B61" s="13">
        <v>5000</v>
      </c>
      <c r="C61" s="3" t="s">
        <v>67</v>
      </c>
      <c r="D61" s="19"/>
      <c r="E61" s="19"/>
      <c r="F61" s="19"/>
      <c r="G61" s="19"/>
      <c r="H61" s="12">
        <v>0</v>
      </c>
      <c r="I61" s="12">
        <v>0</v>
      </c>
      <c r="J61" s="12">
        <v>0</v>
      </c>
      <c r="K61" s="31">
        <v>0</v>
      </c>
      <c r="L61" s="43"/>
    </row>
    <row r="62" spans="1:12" ht="12.75">
      <c r="A62" s="13">
        <v>5006</v>
      </c>
      <c r="B62" s="13">
        <v>5006</v>
      </c>
      <c r="C62" s="3" t="s">
        <v>122</v>
      </c>
      <c r="D62" s="19"/>
      <c r="E62" s="19"/>
      <c r="F62" s="19"/>
      <c r="G62" s="19"/>
      <c r="H62" s="12">
        <v>0</v>
      </c>
      <c r="I62" s="12">
        <v>0</v>
      </c>
      <c r="J62" s="12">
        <v>0</v>
      </c>
      <c r="K62" s="31">
        <v>0</v>
      </c>
      <c r="L62" s="43"/>
    </row>
    <row r="63" spans="1:12" ht="12.75">
      <c r="A63" s="13">
        <v>5007</v>
      </c>
      <c r="B63" s="13">
        <v>5007</v>
      </c>
      <c r="C63" s="3" t="s">
        <v>29</v>
      </c>
      <c r="D63" s="19"/>
      <c r="E63" s="19"/>
      <c r="F63" s="19"/>
      <c r="G63" s="19"/>
      <c r="H63" s="12">
        <v>0</v>
      </c>
      <c r="I63" s="12">
        <v>0</v>
      </c>
      <c r="J63" s="12">
        <v>0</v>
      </c>
      <c r="K63" s="31">
        <v>0</v>
      </c>
      <c r="L63" s="43"/>
    </row>
    <row r="64" spans="1:12" ht="12.75">
      <c r="A64" s="13">
        <v>5010</v>
      </c>
      <c r="B64" s="13">
        <v>5010</v>
      </c>
      <c r="C64" s="3" t="s">
        <v>68</v>
      </c>
      <c r="D64" s="19"/>
      <c r="E64" s="19"/>
      <c r="F64" s="19"/>
      <c r="G64" s="19"/>
      <c r="H64" s="12">
        <v>0</v>
      </c>
      <c r="I64" s="12">
        <v>0</v>
      </c>
      <c r="J64" s="12">
        <v>0</v>
      </c>
      <c r="K64" s="31">
        <v>21600</v>
      </c>
      <c r="L64" s="43"/>
    </row>
    <row r="65" spans="1:12" ht="12.75">
      <c r="A65" s="13">
        <v>5040</v>
      </c>
      <c r="B65" s="13">
        <v>5040</v>
      </c>
      <c r="C65" s="3" t="s">
        <v>19</v>
      </c>
      <c r="D65" s="19"/>
      <c r="E65" s="19"/>
      <c r="F65" s="19"/>
      <c r="G65" s="19"/>
      <c r="H65" s="12">
        <v>0</v>
      </c>
      <c r="I65" s="12">
        <v>0</v>
      </c>
      <c r="J65" s="12">
        <v>0</v>
      </c>
      <c r="K65" s="31">
        <v>0</v>
      </c>
      <c r="L65" s="43"/>
    </row>
    <row r="66" spans="1:12" ht="12.75">
      <c r="A66" s="13">
        <v>5090</v>
      </c>
      <c r="B66" s="13">
        <v>5090</v>
      </c>
      <c r="C66" s="3" t="s">
        <v>69</v>
      </c>
      <c r="D66" s="19"/>
      <c r="E66" s="19"/>
      <c r="F66" s="19"/>
      <c r="G66" s="19"/>
      <c r="H66" s="12">
        <v>0</v>
      </c>
      <c r="I66" s="12">
        <v>0</v>
      </c>
      <c r="J66" s="12">
        <v>0</v>
      </c>
      <c r="K66" s="31">
        <v>0</v>
      </c>
      <c r="L66" s="43"/>
    </row>
    <row r="67" spans="1:12" ht="12.75">
      <c r="A67" s="13">
        <v>5100</v>
      </c>
      <c r="B67" s="13">
        <v>5100</v>
      </c>
      <c r="C67" s="3" t="s">
        <v>24</v>
      </c>
      <c r="D67" s="19">
        <v>8500</v>
      </c>
      <c r="E67" s="19">
        <v>14300</v>
      </c>
      <c r="F67" s="19">
        <v>15800</v>
      </c>
      <c r="G67" s="19">
        <v>21600</v>
      </c>
      <c r="H67" s="12">
        <v>0</v>
      </c>
      <c r="I67" s="12">
        <v>0</v>
      </c>
      <c r="J67" s="12">
        <v>0</v>
      </c>
      <c r="K67" s="31">
        <v>0</v>
      </c>
      <c r="L67" s="43">
        <v>15523</v>
      </c>
    </row>
    <row r="68" spans="1:13" ht="12.75">
      <c r="A68" s="13">
        <v>5180</v>
      </c>
      <c r="B68" s="13">
        <v>5180</v>
      </c>
      <c r="C68" s="3" t="s">
        <v>70</v>
      </c>
      <c r="D68" s="19">
        <v>1020</v>
      </c>
      <c r="E68" s="19">
        <v>1716</v>
      </c>
      <c r="F68" s="19">
        <v>1896</v>
      </c>
      <c r="G68" s="19">
        <v>2592</v>
      </c>
      <c r="H68" s="12">
        <v>0</v>
      </c>
      <c r="I68" s="12">
        <v>0</v>
      </c>
      <c r="J68" s="12">
        <v>0</v>
      </c>
      <c r="K68" s="31">
        <v>2592</v>
      </c>
      <c r="L68" s="43"/>
      <c r="M68" t="s">
        <v>147</v>
      </c>
    </row>
    <row r="69" spans="1:13" ht="12.75">
      <c r="A69" s="13">
        <v>5182</v>
      </c>
      <c r="B69" s="13">
        <v>5182</v>
      </c>
      <c r="C69" s="3" t="s">
        <v>71</v>
      </c>
      <c r="D69" s="19"/>
      <c r="E69" s="19"/>
      <c r="F69" s="19"/>
      <c r="G69" s="19"/>
      <c r="H69" s="12">
        <v>0</v>
      </c>
      <c r="I69" s="12">
        <v>0</v>
      </c>
      <c r="J69" s="12">
        <v>0</v>
      </c>
      <c r="K69" s="31">
        <v>0</v>
      </c>
      <c r="L69" s="43"/>
      <c r="M69" t="s">
        <v>148</v>
      </c>
    </row>
    <row r="70" spans="1:12" ht="12.75">
      <c r="A70" s="13">
        <v>5210</v>
      </c>
      <c r="B70" s="13">
        <v>5210</v>
      </c>
      <c r="C70" s="3" t="s">
        <v>72</v>
      </c>
      <c r="D70" s="19"/>
      <c r="E70" s="19"/>
      <c r="F70" s="19"/>
      <c r="G70" s="19"/>
      <c r="H70" s="12">
        <v>0</v>
      </c>
      <c r="I70" s="12">
        <v>0</v>
      </c>
      <c r="J70" s="12">
        <v>0</v>
      </c>
      <c r="K70" s="31">
        <v>0</v>
      </c>
      <c r="L70" s="43"/>
    </row>
    <row r="71" spans="1:12" ht="12.75">
      <c r="A71" s="13">
        <v>5230</v>
      </c>
      <c r="B71" s="13">
        <v>5230</v>
      </c>
      <c r="C71" s="3" t="s">
        <v>25</v>
      </c>
      <c r="D71" s="19"/>
      <c r="E71" s="19"/>
      <c r="F71" s="19"/>
      <c r="G71" s="19"/>
      <c r="H71" s="12">
        <v>0</v>
      </c>
      <c r="I71" s="12">
        <v>0</v>
      </c>
      <c r="J71" s="12">
        <v>0</v>
      </c>
      <c r="K71" s="31">
        <v>0</v>
      </c>
      <c r="L71" s="43"/>
    </row>
    <row r="72" spans="1:12" ht="12.75">
      <c r="A72" s="13">
        <v>5231</v>
      </c>
      <c r="B72" s="13">
        <v>5231</v>
      </c>
      <c r="C72" s="3" t="s">
        <v>26</v>
      </c>
      <c r="D72" s="19"/>
      <c r="E72" s="19"/>
      <c r="F72" s="19"/>
      <c r="G72" s="19"/>
      <c r="H72" s="12">
        <v>0</v>
      </c>
      <c r="I72" s="12">
        <v>0</v>
      </c>
      <c r="J72" s="12">
        <v>0</v>
      </c>
      <c r="K72" s="31">
        <v>0</v>
      </c>
      <c r="L72" s="43"/>
    </row>
    <row r="73" spans="1:12" ht="12.75">
      <c r="A73" s="13">
        <v>5250</v>
      </c>
      <c r="B73" s="13">
        <v>5250</v>
      </c>
      <c r="C73" s="3" t="s">
        <v>73</v>
      </c>
      <c r="D73" s="19"/>
      <c r="E73" s="19"/>
      <c r="F73" s="19"/>
      <c r="G73" s="19"/>
      <c r="H73" s="12">
        <v>0</v>
      </c>
      <c r="I73" s="12">
        <v>0</v>
      </c>
      <c r="J73" s="12">
        <v>0</v>
      </c>
      <c r="K73" s="31">
        <v>0</v>
      </c>
      <c r="L73" s="43"/>
    </row>
    <row r="74" spans="1:12" ht="12.75">
      <c r="A74" s="13">
        <v>5290</v>
      </c>
      <c r="B74" s="13">
        <v>5290</v>
      </c>
      <c r="C74" s="3" t="s">
        <v>74</v>
      </c>
      <c r="D74" s="19"/>
      <c r="E74" s="19"/>
      <c r="F74" s="19"/>
      <c r="G74" s="19"/>
      <c r="H74" s="12">
        <v>0</v>
      </c>
      <c r="I74" s="12">
        <v>0</v>
      </c>
      <c r="J74" s="12">
        <v>0</v>
      </c>
      <c r="K74" s="31">
        <v>0</v>
      </c>
      <c r="L74" s="43"/>
    </row>
    <row r="75" spans="1:12" ht="12.75">
      <c r="A75" s="13">
        <v>5330</v>
      </c>
      <c r="B75" s="13">
        <v>5330</v>
      </c>
      <c r="C75" s="3" t="s">
        <v>75</v>
      </c>
      <c r="D75" s="19"/>
      <c r="E75" s="19"/>
      <c r="F75" s="19"/>
      <c r="G75" s="19"/>
      <c r="H75" s="12">
        <v>0</v>
      </c>
      <c r="I75" s="12">
        <v>0</v>
      </c>
      <c r="J75" s="12">
        <v>0</v>
      </c>
      <c r="K75" s="31">
        <v>0</v>
      </c>
      <c r="L75" s="43"/>
    </row>
    <row r="76" spans="1:13" ht="12.75">
      <c r="A76" s="13">
        <v>5400</v>
      </c>
      <c r="B76" s="13">
        <v>5400</v>
      </c>
      <c r="C76" s="3" t="s">
        <v>76</v>
      </c>
      <c r="D76" s="19"/>
      <c r="E76" s="19"/>
      <c r="F76" s="19"/>
      <c r="G76" s="19"/>
      <c r="H76" s="12">
        <v>0</v>
      </c>
      <c r="I76" s="12">
        <v>0</v>
      </c>
      <c r="J76" s="12">
        <v>0</v>
      </c>
      <c r="K76" s="31">
        <v>0</v>
      </c>
      <c r="L76" s="43"/>
      <c r="M76" t="s">
        <v>148</v>
      </c>
    </row>
    <row r="77" spans="1:12" ht="12.75">
      <c r="A77" s="13">
        <v>5425</v>
      </c>
      <c r="B77" s="13">
        <v>5425</v>
      </c>
      <c r="C77" s="3" t="s">
        <v>77</v>
      </c>
      <c r="D77" s="19"/>
      <c r="E77" s="19"/>
      <c r="F77" s="19"/>
      <c r="G77" s="19"/>
      <c r="H77" s="12">
        <v>0</v>
      </c>
      <c r="I77" s="12">
        <v>0</v>
      </c>
      <c r="J77" s="12">
        <v>0</v>
      </c>
      <c r="K77" s="31">
        <v>0</v>
      </c>
      <c r="L77" s="43"/>
    </row>
    <row r="78" spans="1:12" ht="12.75">
      <c r="A78" s="13">
        <v>5800</v>
      </c>
      <c r="B78" s="13">
        <v>5800</v>
      </c>
      <c r="C78" s="3" t="s">
        <v>27</v>
      </c>
      <c r="D78" s="19"/>
      <c r="E78" s="19"/>
      <c r="F78" s="19"/>
      <c r="G78" s="19"/>
      <c r="H78" s="12">
        <v>0</v>
      </c>
      <c r="I78" s="12">
        <v>0</v>
      </c>
      <c r="J78" s="12">
        <v>0</v>
      </c>
      <c r="K78" s="31">
        <v>0</v>
      </c>
      <c r="L78" s="43"/>
    </row>
    <row r="79" spans="1:12" ht="12.75">
      <c r="A79" s="13">
        <v>5950</v>
      </c>
      <c r="B79" s="13">
        <v>5950</v>
      </c>
      <c r="C79" s="15" t="s">
        <v>78</v>
      </c>
      <c r="D79" s="19">
        <v>1500</v>
      </c>
      <c r="E79" s="19">
        <v>1500</v>
      </c>
      <c r="F79" s="19">
        <v>1500</v>
      </c>
      <c r="G79" s="19">
        <v>1500</v>
      </c>
      <c r="H79" s="12">
        <v>0</v>
      </c>
      <c r="I79" s="12">
        <v>0</v>
      </c>
      <c r="J79" s="12">
        <v>0</v>
      </c>
      <c r="K79" s="31">
        <v>0</v>
      </c>
      <c r="L79" s="43"/>
    </row>
    <row r="80" spans="1:12" ht="12.75">
      <c r="A80" s="13">
        <v>5990</v>
      </c>
      <c r="B80" s="13">
        <v>5990</v>
      </c>
      <c r="C80" s="3" t="s">
        <v>79</v>
      </c>
      <c r="D80" s="19"/>
      <c r="E80" s="19"/>
      <c r="F80" s="19"/>
      <c r="G80" s="19"/>
      <c r="H80" s="12">
        <v>0</v>
      </c>
      <c r="I80" s="12">
        <v>0</v>
      </c>
      <c r="J80" s="12">
        <v>0</v>
      </c>
      <c r="K80" s="31">
        <v>0</v>
      </c>
      <c r="L80" s="43"/>
    </row>
    <row r="81" spans="1:12" ht="12.75">
      <c r="A81" s="13">
        <v>7100</v>
      </c>
      <c r="B81" s="13">
        <v>7100</v>
      </c>
      <c r="C81" s="3" t="s">
        <v>101</v>
      </c>
      <c r="D81" s="19"/>
      <c r="E81" s="19"/>
      <c r="F81" s="19"/>
      <c r="G81" s="19"/>
      <c r="H81" s="12">
        <v>0</v>
      </c>
      <c r="I81" s="12">
        <v>0</v>
      </c>
      <c r="J81" s="12">
        <v>0</v>
      </c>
      <c r="K81" s="31">
        <v>0</v>
      </c>
      <c r="L81" s="43"/>
    </row>
    <row r="82" spans="1:12" ht="12.75">
      <c r="A82" s="11"/>
      <c r="B82" s="11"/>
      <c r="C82" s="6" t="s">
        <v>5</v>
      </c>
      <c r="D82" s="24">
        <f aca="true" t="shared" si="3" ref="D82:L82">SUM(D59:D81)</f>
        <v>11020</v>
      </c>
      <c r="E82" s="24">
        <f t="shared" si="3"/>
        <v>17516</v>
      </c>
      <c r="F82" s="24">
        <f t="shared" si="3"/>
        <v>19196</v>
      </c>
      <c r="G82" s="24">
        <f t="shared" si="3"/>
        <v>25692</v>
      </c>
      <c r="H82" s="7">
        <f t="shared" si="3"/>
        <v>0</v>
      </c>
      <c r="I82" s="7">
        <f t="shared" si="3"/>
        <v>0</v>
      </c>
      <c r="J82" s="7">
        <f t="shared" si="3"/>
        <v>375</v>
      </c>
      <c r="K82" s="32">
        <f t="shared" si="3"/>
        <v>24192</v>
      </c>
      <c r="L82" s="44">
        <f t="shared" si="3"/>
        <v>15523</v>
      </c>
    </row>
    <row r="83" spans="1:12" ht="12.75">
      <c r="A83" s="13"/>
      <c r="B83" s="13"/>
      <c r="C83" s="3"/>
      <c r="D83" s="19"/>
      <c r="E83" s="19"/>
      <c r="F83" s="19"/>
      <c r="G83" s="19"/>
      <c r="H83" s="12"/>
      <c r="I83" s="12"/>
      <c r="J83" s="12"/>
      <c r="K83" s="31"/>
      <c r="L83" s="43"/>
    </row>
    <row r="84" spans="1:12" ht="12.75">
      <c r="A84" s="13">
        <v>4120</v>
      </c>
      <c r="B84" s="13">
        <v>4120</v>
      </c>
      <c r="C84" s="3" t="s">
        <v>182</v>
      </c>
      <c r="D84" s="19"/>
      <c r="E84" s="19"/>
      <c r="F84" s="19"/>
      <c r="G84" s="19"/>
      <c r="H84" s="12">
        <v>0</v>
      </c>
      <c r="I84" s="12">
        <v>0</v>
      </c>
      <c r="J84" s="12">
        <v>0</v>
      </c>
      <c r="K84" s="31">
        <v>0</v>
      </c>
      <c r="L84" s="43"/>
    </row>
    <row r="85" spans="1:12" ht="12.75">
      <c r="A85" s="13">
        <v>6320</v>
      </c>
      <c r="B85" s="13">
        <v>6320</v>
      </c>
      <c r="C85" s="3" t="s">
        <v>80</v>
      </c>
      <c r="D85" s="19"/>
      <c r="E85" s="19"/>
      <c r="F85" s="19"/>
      <c r="G85" s="19"/>
      <c r="H85" s="12">
        <v>0</v>
      </c>
      <c r="I85" s="12">
        <v>0</v>
      </c>
      <c r="J85" s="12">
        <v>0</v>
      </c>
      <c r="K85" s="31">
        <v>0</v>
      </c>
      <c r="L85" s="43"/>
    </row>
    <row r="86" spans="1:12" ht="12.75">
      <c r="A86" s="13">
        <v>6340</v>
      </c>
      <c r="B86" s="13">
        <v>6340</v>
      </c>
      <c r="C86" s="3" t="s">
        <v>81</v>
      </c>
      <c r="D86" s="19"/>
      <c r="E86" s="19"/>
      <c r="F86" s="19"/>
      <c r="G86" s="19"/>
      <c r="H86" s="12">
        <v>0</v>
      </c>
      <c r="I86" s="12">
        <v>0</v>
      </c>
      <c r="J86" s="12">
        <v>0</v>
      </c>
      <c r="K86" s="31">
        <v>0</v>
      </c>
      <c r="L86" s="43"/>
    </row>
    <row r="87" spans="1:12" ht="12.75">
      <c r="A87" s="13">
        <v>6420</v>
      </c>
      <c r="B87" s="13">
        <v>6420</v>
      </c>
      <c r="C87" s="3" t="s">
        <v>82</v>
      </c>
      <c r="D87" s="19"/>
      <c r="E87" s="19"/>
      <c r="F87" s="19"/>
      <c r="G87" s="19"/>
      <c r="H87" s="12">
        <v>0</v>
      </c>
      <c r="I87" s="12">
        <v>0</v>
      </c>
      <c r="J87" s="12">
        <v>0</v>
      </c>
      <c r="K87" s="31">
        <v>0</v>
      </c>
      <c r="L87" s="43"/>
    </row>
    <row r="88" spans="1:12" ht="12.75">
      <c r="A88" s="13">
        <v>6500</v>
      </c>
      <c r="B88" s="13">
        <v>6500</v>
      </c>
      <c r="C88" s="3" t="s">
        <v>83</v>
      </c>
      <c r="D88" s="19"/>
      <c r="E88" s="19"/>
      <c r="F88" s="19"/>
      <c r="G88" s="19"/>
      <c r="H88" s="12">
        <v>0</v>
      </c>
      <c r="I88" s="12">
        <v>0</v>
      </c>
      <c r="J88" s="12">
        <v>0</v>
      </c>
      <c r="K88" s="31">
        <v>0</v>
      </c>
      <c r="L88" s="43"/>
    </row>
    <row r="89" spans="1:12" ht="12.75">
      <c r="A89" s="13">
        <v>6600</v>
      </c>
      <c r="B89" s="13">
        <v>6600</v>
      </c>
      <c r="C89" s="3" t="s">
        <v>86</v>
      </c>
      <c r="D89" s="19"/>
      <c r="E89" s="19"/>
      <c r="F89" s="19"/>
      <c r="G89" s="19"/>
      <c r="H89" s="12">
        <v>0</v>
      </c>
      <c r="I89" s="12">
        <v>0</v>
      </c>
      <c r="J89" s="12">
        <v>0</v>
      </c>
      <c r="K89" s="31">
        <v>0</v>
      </c>
      <c r="L89" s="43"/>
    </row>
    <row r="90" spans="1:12" ht="12.75">
      <c r="A90" s="13">
        <v>6620</v>
      </c>
      <c r="B90" s="13">
        <v>6620</v>
      </c>
      <c r="C90" s="3" t="s">
        <v>87</v>
      </c>
      <c r="D90" s="19"/>
      <c r="E90" s="19"/>
      <c r="F90" s="19"/>
      <c r="G90" s="19"/>
      <c r="H90" s="12">
        <v>0</v>
      </c>
      <c r="I90" s="12">
        <v>0</v>
      </c>
      <c r="J90" s="12">
        <v>0</v>
      </c>
      <c r="K90" s="31">
        <v>0</v>
      </c>
      <c r="L90" s="43"/>
    </row>
    <row r="91" spans="1:12" ht="12.75">
      <c r="A91" s="13">
        <v>6625</v>
      </c>
      <c r="B91" s="13">
        <v>6625</v>
      </c>
      <c r="C91" s="3" t="s">
        <v>88</v>
      </c>
      <c r="D91" s="19"/>
      <c r="E91" s="19"/>
      <c r="F91" s="19"/>
      <c r="G91" s="19"/>
      <c r="H91" s="12">
        <v>0</v>
      </c>
      <c r="I91" s="12">
        <v>0</v>
      </c>
      <c r="J91" s="12">
        <v>0</v>
      </c>
      <c r="K91" s="31">
        <v>0</v>
      </c>
      <c r="L91" s="43"/>
    </row>
    <row r="92" spans="1:12" ht="12.75">
      <c r="A92" s="13">
        <v>6630</v>
      </c>
      <c r="B92" s="13">
        <v>6630</v>
      </c>
      <c r="C92" s="3" t="s">
        <v>89</v>
      </c>
      <c r="D92" s="19">
        <v>900</v>
      </c>
      <c r="E92" s="19">
        <v>2400</v>
      </c>
      <c r="F92" s="19">
        <v>3200</v>
      </c>
      <c r="G92" s="19">
        <v>4100</v>
      </c>
      <c r="H92" s="12">
        <v>880</v>
      </c>
      <c r="I92" s="12">
        <v>3140.51</v>
      </c>
      <c r="J92" s="12">
        <v>3140.51</v>
      </c>
      <c r="K92" s="31">
        <v>12000</v>
      </c>
      <c r="L92" s="43">
        <v>4413</v>
      </c>
    </row>
    <row r="93" spans="1:12" ht="12.75">
      <c r="A93" s="13">
        <v>6700</v>
      </c>
      <c r="B93" s="13">
        <v>6700</v>
      </c>
      <c r="C93" s="3" t="s">
        <v>90</v>
      </c>
      <c r="D93" s="19"/>
      <c r="E93" s="19"/>
      <c r="F93" s="19"/>
      <c r="G93" s="19"/>
      <c r="H93" s="12">
        <v>0</v>
      </c>
      <c r="I93" s="12">
        <v>0</v>
      </c>
      <c r="J93" s="12">
        <v>0</v>
      </c>
      <c r="K93" s="31">
        <v>0</v>
      </c>
      <c r="L93" s="43"/>
    </row>
    <row r="94" spans="1:12" ht="12.75">
      <c r="A94" s="13">
        <v>6710</v>
      </c>
      <c r="B94" s="13">
        <v>6710</v>
      </c>
      <c r="C94" s="3" t="s">
        <v>91</v>
      </c>
      <c r="D94" s="19"/>
      <c r="E94" s="19"/>
      <c r="F94" s="19"/>
      <c r="G94" s="19"/>
      <c r="H94" s="12">
        <v>0</v>
      </c>
      <c r="I94" s="12">
        <v>0</v>
      </c>
      <c r="J94" s="12">
        <v>0</v>
      </c>
      <c r="K94" s="31">
        <v>0</v>
      </c>
      <c r="L94" s="43"/>
    </row>
    <row r="95" spans="1:13" ht="12.75">
      <c r="A95" s="13">
        <v>6790</v>
      </c>
      <c r="B95" s="13">
        <v>6790</v>
      </c>
      <c r="C95" s="3" t="s">
        <v>92</v>
      </c>
      <c r="D95" s="19"/>
      <c r="E95" s="19"/>
      <c r="F95" s="19"/>
      <c r="G95" s="19"/>
      <c r="H95" s="12">
        <v>0</v>
      </c>
      <c r="I95" s="12">
        <v>0</v>
      </c>
      <c r="J95" s="12">
        <v>0</v>
      </c>
      <c r="K95" s="31">
        <v>0</v>
      </c>
      <c r="L95" s="43"/>
      <c r="M95" t="s">
        <v>138</v>
      </c>
    </row>
    <row r="96" spans="1:12" ht="12.75">
      <c r="A96" s="13">
        <v>6800</v>
      </c>
      <c r="B96" s="13">
        <v>6800</v>
      </c>
      <c r="C96" s="3" t="s">
        <v>93</v>
      </c>
      <c r="D96" s="19"/>
      <c r="E96" s="19"/>
      <c r="F96" s="19"/>
      <c r="G96" s="19"/>
      <c r="H96" s="12">
        <v>0</v>
      </c>
      <c r="I96" s="12">
        <v>0</v>
      </c>
      <c r="J96" s="12">
        <v>0</v>
      </c>
      <c r="K96" s="31">
        <v>0</v>
      </c>
      <c r="L96" s="43"/>
    </row>
    <row r="97" spans="1:12" ht="12.75">
      <c r="A97" s="13">
        <v>6815</v>
      </c>
      <c r="B97" s="13">
        <v>6815</v>
      </c>
      <c r="C97" s="3" t="s">
        <v>94</v>
      </c>
      <c r="D97" s="19"/>
      <c r="E97" s="19"/>
      <c r="F97" s="19"/>
      <c r="G97" s="19"/>
      <c r="H97" s="12">
        <v>0</v>
      </c>
      <c r="I97" s="12">
        <v>0</v>
      </c>
      <c r="J97" s="12">
        <v>0</v>
      </c>
      <c r="K97" s="31">
        <v>0</v>
      </c>
      <c r="L97" s="43"/>
    </row>
    <row r="98" spans="1:12" ht="12.75">
      <c r="A98" s="13">
        <v>6820</v>
      </c>
      <c r="B98" s="13">
        <v>6820</v>
      </c>
      <c r="C98" s="3" t="s">
        <v>95</v>
      </c>
      <c r="D98" s="19"/>
      <c r="E98" s="19"/>
      <c r="F98" s="19"/>
      <c r="G98" s="19"/>
      <c r="H98" s="12">
        <v>0</v>
      </c>
      <c r="I98" s="12">
        <v>0</v>
      </c>
      <c r="J98" s="12">
        <v>0</v>
      </c>
      <c r="K98" s="31">
        <v>0</v>
      </c>
      <c r="L98" s="43"/>
    </row>
    <row r="99" spans="1:12" ht="12.75">
      <c r="A99" s="13">
        <v>6860</v>
      </c>
      <c r="B99" s="13">
        <v>6860</v>
      </c>
      <c r="C99" s="3" t="s">
        <v>96</v>
      </c>
      <c r="D99" s="19"/>
      <c r="E99" s="19"/>
      <c r="F99" s="19"/>
      <c r="G99" s="19"/>
      <c r="H99" s="12">
        <v>0</v>
      </c>
      <c r="I99" s="12">
        <v>0</v>
      </c>
      <c r="J99" s="12">
        <v>0</v>
      </c>
      <c r="K99" s="31">
        <v>0</v>
      </c>
      <c r="L99" s="43"/>
    </row>
    <row r="100" spans="1:12" ht="12.75">
      <c r="A100" s="13">
        <v>6900</v>
      </c>
      <c r="B100" s="13">
        <v>6900</v>
      </c>
      <c r="C100" s="3" t="s">
        <v>97</v>
      </c>
      <c r="D100" s="19"/>
      <c r="E100" s="19"/>
      <c r="F100" s="19"/>
      <c r="G100" s="19"/>
      <c r="H100" s="12">
        <v>0</v>
      </c>
      <c r="I100" s="12">
        <v>0</v>
      </c>
      <c r="J100" s="12">
        <v>0</v>
      </c>
      <c r="K100" s="31">
        <v>0</v>
      </c>
      <c r="L100" s="43"/>
    </row>
    <row r="101" spans="1:12" ht="12.75">
      <c r="A101" s="13">
        <v>6920</v>
      </c>
      <c r="B101" s="13">
        <v>6920</v>
      </c>
      <c r="C101" s="3" t="s">
        <v>98</v>
      </c>
      <c r="D101" s="19"/>
      <c r="E101" s="19"/>
      <c r="F101" s="19"/>
      <c r="G101" s="19"/>
      <c r="H101" s="12">
        <v>0</v>
      </c>
      <c r="I101" s="12">
        <v>0</v>
      </c>
      <c r="J101" s="12">
        <v>0</v>
      </c>
      <c r="K101" s="31">
        <v>0</v>
      </c>
      <c r="L101" s="43"/>
    </row>
    <row r="102" spans="1:12" ht="12.75">
      <c r="A102" s="13">
        <v>6930</v>
      </c>
      <c r="B102" s="13">
        <v>6930</v>
      </c>
      <c r="C102" s="3" t="s">
        <v>99</v>
      </c>
      <c r="D102" s="19"/>
      <c r="E102" s="19"/>
      <c r="F102" s="19"/>
      <c r="G102" s="19"/>
      <c r="H102" s="12">
        <v>0</v>
      </c>
      <c r="I102" s="12">
        <v>0</v>
      </c>
      <c r="J102" s="12">
        <v>0</v>
      </c>
      <c r="K102" s="31">
        <v>0</v>
      </c>
      <c r="L102" s="43"/>
    </row>
    <row r="103" spans="1:12" ht="12.75">
      <c r="A103" s="13">
        <v>6940</v>
      </c>
      <c r="B103" s="13">
        <v>6940</v>
      </c>
      <c r="C103" s="3" t="s">
        <v>100</v>
      </c>
      <c r="D103" s="19"/>
      <c r="E103" s="19"/>
      <c r="F103" s="19"/>
      <c r="G103" s="19"/>
      <c r="H103" s="12">
        <v>0</v>
      </c>
      <c r="I103" s="12">
        <v>0</v>
      </c>
      <c r="J103" s="12">
        <v>0</v>
      </c>
      <c r="K103" s="31">
        <v>0</v>
      </c>
      <c r="L103" s="43"/>
    </row>
    <row r="104" spans="1:12" ht="12.75">
      <c r="A104" s="13">
        <v>7140</v>
      </c>
      <c r="B104" s="13">
        <v>7140</v>
      </c>
      <c r="C104" s="3" t="s">
        <v>102</v>
      </c>
      <c r="D104" s="19"/>
      <c r="E104" s="19"/>
      <c r="F104" s="19"/>
      <c r="G104" s="19"/>
      <c r="H104" s="12">
        <v>0</v>
      </c>
      <c r="I104" s="12">
        <v>0</v>
      </c>
      <c r="J104" s="12">
        <v>0</v>
      </c>
      <c r="K104" s="31">
        <v>0</v>
      </c>
      <c r="L104" s="43"/>
    </row>
    <row r="105" spans="1:12" ht="12.75">
      <c r="A105" s="13">
        <v>7320</v>
      </c>
      <c r="B105" s="13">
        <v>7320</v>
      </c>
      <c r="C105" s="3" t="s">
        <v>103</v>
      </c>
      <c r="D105" s="19"/>
      <c r="E105" s="19"/>
      <c r="F105" s="19"/>
      <c r="G105" s="19"/>
      <c r="H105" s="12">
        <v>0</v>
      </c>
      <c r="I105" s="12">
        <v>0</v>
      </c>
      <c r="J105" s="12">
        <v>0</v>
      </c>
      <c r="K105" s="31">
        <v>0</v>
      </c>
      <c r="L105" s="43"/>
    </row>
    <row r="106" spans="1:12" ht="12.75">
      <c r="A106" s="13">
        <v>7400</v>
      </c>
      <c r="B106" s="13">
        <v>7400</v>
      </c>
      <c r="C106" s="3" t="s">
        <v>104</v>
      </c>
      <c r="D106" s="19"/>
      <c r="E106" s="19">
        <v>4000</v>
      </c>
      <c r="F106" s="19">
        <v>4000</v>
      </c>
      <c r="G106" s="19">
        <v>8000</v>
      </c>
      <c r="H106" s="12">
        <v>3500</v>
      </c>
      <c r="I106" s="12">
        <v>3500</v>
      </c>
      <c r="J106" s="12">
        <v>7000</v>
      </c>
      <c r="K106" s="31">
        <v>0</v>
      </c>
      <c r="L106" s="43">
        <v>4000</v>
      </c>
    </row>
    <row r="107" spans="1:12" ht="12.75">
      <c r="A107" s="13">
        <v>7430</v>
      </c>
      <c r="B107" s="13">
        <v>7430</v>
      </c>
      <c r="C107" s="3" t="s">
        <v>105</v>
      </c>
      <c r="D107" s="19"/>
      <c r="E107" s="19"/>
      <c r="F107" s="19"/>
      <c r="G107" s="19"/>
      <c r="H107" s="12">
        <v>0</v>
      </c>
      <c r="I107" s="12">
        <v>0</v>
      </c>
      <c r="J107" s="12">
        <v>0</v>
      </c>
      <c r="K107" s="31">
        <v>0</v>
      </c>
      <c r="L107" s="43"/>
    </row>
    <row r="108" spans="1:13" ht="12.75">
      <c r="A108" s="13">
        <v>7500</v>
      </c>
      <c r="B108" s="13">
        <v>7500</v>
      </c>
      <c r="C108" s="3" t="s">
        <v>106</v>
      </c>
      <c r="D108" s="19"/>
      <c r="E108" s="19"/>
      <c r="F108" s="19"/>
      <c r="G108" s="19"/>
      <c r="H108" s="12">
        <v>0</v>
      </c>
      <c r="I108" s="12">
        <v>0</v>
      </c>
      <c r="J108" s="12">
        <v>0</v>
      </c>
      <c r="K108" s="31">
        <v>0</v>
      </c>
      <c r="L108" s="43"/>
      <c r="M108" t="s">
        <v>149</v>
      </c>
    </row>
    <row r="109" spans="1:12" ht="12.75">
      <c r="A109" s="13">
        <v>7601</v>
      </c>
      <c r="B109" s="13">
        <v>7601</v>
      </c>
      <c r="C109" s="3" t="s">
        <v>107</v>
      </c>
      <c r="D109" s="19"/>
      <c r="E109" s="19"/>
      <c r="F109" s="19"/>
      <c r="G109" s="19"/>
      <c r="H109" s="12">
        <v>0</v>
      </c>
      <c r="I109" s="12">
        <v>0</v>
      </c>
      <c r="J109" s="12">
        <v>0</v>
      </c>
      <c r="K109" s="31">
        <v>0</v>
      </c>
      <c r="L109" s="43">
        <v>-1336</v>
      </c>
    </row>
    <row r="110" spans="1:12" ht="12.75">
      <c r="A110" s="13">
        <v>7740</v>
      </c>
      <c r="B110" s="13">
        <v>7740</v>
      </c>
      <c r="C110" s="3" t="s">
        <v>108</v>
      </c>
      <c r="D110" s="19"/>
      <c r="E110" s="19"/>
      <c r="F110" s="19"/>
      <c r="G110" s="19"/>
      <c r="H110" s="12">
        <v>0</v>
      </c>
      <c r="I110" s="12">
        <v>0</v>
      </c>
      <c r="J110" s="12">
        <v>0</v>
      </c>
      <c r="K110" s="31">
        <v>0</v>
      </c>
      <c r="L110" s="43"/>
    </row>
    <row r="111" spans="1:12" ht="12.75">
      <c r="A111" s="13">
        <v>7770</v>
      </c>
      <c r="B111" s="13">
        <v>7770</v>
      </c>
      <c r="C111" s="3" t="s">
        <v>109</v>
      </c>
      <c r="D111" s="19"/>
      <c r="E111" s="19"/>
      <c r="F111" s="19"/>
      <c r="G111" s="19"/>
      <c r="H111" s="12">
        <v>9.25</v>
      </c>
      <c r="I111" s="12">
        <v>22.75</v>
      </c>
      <c r="J111" s="12">
        <v>32.25</v>
      </c>
      <c r="K111" s="31">
        <v>0</v>
      </c>
      <c r="L111" s="43">
        <v>47</v>
      </c>
    </row>
    <row r="112" spans="1:12" ht="12.75">
      <c r="A112" s="13">
        <v>7780</v>
      </c>
      <c r="B112" s="13">
        <v>7780</v>
      </c>
      <c r="C112" s="3" t="s">
        <v>110</v>
      </c>
      <c r="D112" s="19"/>
      <c r="E112" s="19"/>
      <c r="F112" s="19"/>
      <c r="G112" s="19"/>
      <c r="H112" s="12">
        <v>0</v>
      </c>
      <c r="I112" s="12">
        <v>0</v>
      </c>
      <c r="J112" s="12">
        <v>0</v>
      </c>
      <c r="K112" s="31">
        <v>0</v>
      </c>
      <c r="L112" s="43"/>
    </row>
    <row r="113" spans="1:12" ht="12.75">
      <c r="A113" s="13">
        <v>7790</v>
      </c>
      <c r="B113" s="13">
        <v>7790</v>
      </c>
      <c r="C113" s="3" t="s">
        <v>111</v>
      </c>
      <c r="D113" s="19"/>
      <c r="E113" s="19"/>
      <c r="F113" s="19"/>
      <c r="G113" s="19"/>
      <c r="H113" s="12">
        <v>800</v>
      </c>
      <c r="I113" s="12">
        <v>800</v>
      </c>
      <c r="J113" s="12">
        <v>800</v>
      </c>
      <c r="K113" s="31">
        <v>10000</v>
      </c>
      <c r="L113" s="43"/>
    </row>
    <row r="114" spans="1:12" ht="12.75">
      <c r="A114" s="13">
        <v>7791</v>
      </c>
      <c r="B114" s="13">
        <v>7791</v>
      </c>
      <c r="C114" s="3" t="s">
        <v>121</v>
      </c>
      <c r="D114" s="19"/>
      <c r="E114" s="19"/>
      <c r="F114" s="19"/>
      <c r="G114" s="19"/>
      <c r="H114" s="12">
        <v>0</v>
      </c>
      <c r="I114" s="12">
        <v>0</v>
      </c>
      <c r="J114" s="12">
        <v>0</v>
      </c>
      <c r="K114" s="31">
        <v>0</v>
      </c>
      <c r="L114" s="43"/>
    </row>
    <row r="115" spans="1:12" ht="12.75">
      <c r="A115" s="13">
        <v>7795</v>
      </c>
      <c r="B115" s="13">
        <v>7795</v>
      </c>
      <c r="C115" s="3" t="s">
        <v>123</v>
      </c>
      <c r="D115" s="19"/>
      <c r="E115" s="19"/>
      <c r="F115" s="19"/>
      <c r="G115" s="19"/>
      <c r="H115" s="12">
        <v>0</v>
      </c>
      <c r="I115" s="12">
        <v>0</v>
      </c>
      <c r="J115" s="12">
        <v>0</v>
      </c>
      <c r="K115" s="31">
        <v>0</v>
      </c>
      <c r="L115" s="43">
        <v>214</v>
      </c>
    </row>
    <row r="116" spans="1:12" ht="12.75">
      <c r="A116" s="13">
        <v>7796</v>
      </c>
      <c r="B116" s="13">
        <v>7796</v>
      </c>
      <c r="C116" s="3" t="s">
        <v>124</v>
      </c>
      <c r="D116" s="19"/>
      <c r="E116" s="19"/>
      <c r="F116" s="19"/>
      <c r="G116" s="19"/>
      <c r="H116" s="12">
        <v>0</v>
      </c>
      <c r="I116" s="12">
        <v>0</v>
      </c>
      <c r="J116" s="12">
        <v>0</v>
      </c>
      <c r="K116" s="31">
        <v>0</v>
      </c>
      <c r="L116" s="43"/>
    </row>
    <row r="117" spans="1:12" ht="12.75">
      <c r="A117" s="13">
        <v>7797</v>
      </c>
      <c r="B117" s="13">
        <v>7797</v>
      </c>
      <c r="C117" s="3" t="s">
        <v>125</v>
      </c>
      <c r="D117" s="19"/>
      <c r="E117" s="19"/>
      <c r="F117" s="19"/>
      <c r="G117" s="19"/>
      <c r="H117" s="12">
        <v>0</v>
      </c>
      <c r="I117" s="12">
        <v>0</v>
      </c>
      <c r="J117" s="12">
        <v>0</v>
      </c>
      <c r="K117" s="31">
        <v>0</v>
      </c>
      <c r="L117" s="43">
        <v>11</v>
      </c>
    </row>
    <row r="118" spans="1:12" ht="12.75">
      <c r="A118" s="13">
        <v>7798</v>
      </c>
      <c r="B118" s="13">
        <v>7798</v>
      </c>
      <c r="C118" s="3" t="s">
        <v>129</v>
      </c>
      <c r="D118" s="19"/>
      <c r="E118" s="19"/>
      <c r="F118" s="19"/>
      <c r="G118" s="19"/>
      <c r="H118" s="12">
        <v>0</v>
      </c>
      <c r="I118" s="12">
        <v>0</v>
      </c>
      <c r="J118" s="12">
        <v>0</v>
      </c>
      <c r="K118" s="31">
        <v>0</v>
      </c>
      <c r="L118" s="43"/>
    </row>
    <row r="119" spans="1:12" ht="12.75">
      <c r="A119" s="13">
        <v>7830</v>
      </c>
      <c r="B119" s="13">
        <v>7830</v>
      </c>
      <c r="C119" s="3" t="s">
        <v>112</v>
      </c>
      <c r="D119" s="19"/>
      <c r="E119" s="19"/>
      <c r="F119" s="19"/>
      <c r="G119" s="19"/>
      <c r="H119" s="12">
        <v>0</v>
      </c>
      <c r="I119" s="12">
        <v>0</v>
      </c>
      <c r="J119" s="12">
        <v>0</v>
      </c>
      <c r="K119" s="31">
        <v>0</v>
      </c>
      <c r="L119" s="43"/>
    </row>
    <row r="120" spans="1:12" ht="12.75">
      <c r="A120" s="13">
        <v>7990</v>
      </c>
      <c r="B120" s="13">
        <v>7990</v>
      </c>
      <c r="C120" s="3" t="s">
        <v>113</v>
      </c>
      <c r="D120" s="19"/>
      <c r="E120" s="19"/>
      <c r="F120" s="19"/>
      <c r="G120" s="19"/>
      <c r="H120" s="12">
        <v>0</v>
      </c>
      <c r="I120" s="12">
        <v>0</v>
      </c>
      <c r="J120" s="12">
        <v>0</v>
      </c>
      <c r="K120" s="31">
        <v>0</v>
      </c>
      <c r="L120" s="43"/>
    </row>
    <row r="121" spans="1:12" ht="12.75">
      <c r="A121" s="13"/>
      <c r="B121" s="13"/>
      <c r="C121" s="3"/>
      <c r="D121" s="19"/>
      <c r="E121" s="19"/>
      <c r="F121" s="19"/>
      <c r="G121" s="19"/>
      <c r="H121" s="12"/>
      <c r="I121" s="12"/>
      <c r="J121" s="12"/>
      <c r="K121" s="31"/>
      <c r="L121" s="43"/>
    </row>
    <row r="122" spans="1:12" ht="12.75">
      <c r="A122" s="11"/>
      <c r="B122" s="11"/>
      <c r="C122" s="6" t="s">
        <v>6</v>
      </c>
      <c r="D122" s="24">
        <f>SUM(D84:D120)</f>
        <v>900</v>
      </c>
      <c r="E122" s="24">
        <f>SUM(E84:E120)</f>
        <v>6400</v>
      </c>
      <c r="F122" s="24">
        <f>SUM(F84:F120)</f>
        <v>7200</v>
      </c>
      <c r="G122" s="24">
        <f>SUM(G84:G120)</f>
        <v>12100</v>
      </c>
      <c r="H122" s="7">
        <f>SUM(H84:H121)</f>
        <v>5189.25</v>
      </c>
      <c r="I122" s="7">
        <f>SUM(I84:I121)</f>
        <v>7463.26</v>
      </c>
      <c r="J122" s="7">
        <f>SUM(J84:J121)</f>
        <v>10972.76</v>
      </c>
      <c r="K122" s="32">
        <f>SUM(K84:K121)</f>
        <v>22000</v>
      </c>
      <c r="L122" s="49">
        <f>SUM(L84:L121)</f>
        <v>7349</v>
      </c>
    </row>
    <row r="123" spans="1:12" ht="12.75">
      <c r="A123" s="11"/>
      <c r="B123" s="11"/>
      <c r="C123" s="6"/>
      <c r="D123" s="20"/>
      <c r="E123" s="20"/>
      <c r="F123" s="20"/>
      <c r="G123" s="20"/>
      <c r="H123" s="12"/>
      <c r="I123" s="7"/>
      <c r="J123" s="7"/>
      <c r="K123" s="32"/>
      <c r="L123" s="43"/>
    </row>
    <row r="124" spans="1:12" ht="12.75">
      <c r="A124" s="13">
        <v>6000</v>
      </c>
      <c r="B124" s="13">
        <v>6000</v>
      </c>
      <c r="C124" s="3" t="s">
        <v>114</v>
      </c>
      <c r="D124" s="19"/>
      <c r="E124" s="19"/>
      <c r="F124" s="19"/>
      <c r="G124" s="19"/>
      <c r="H124" s="12">
        <v>2371.26</v>
      </c>
      <c r="I124" s="12">
        <v>4742.52</v>
      </c>
      <c r="J124" s="12">
        <v>7113.78</v>
      </c>
      <c r="K124" s="31">
        <v>8000</v>
      </c>
      <c r="L124" s="47">
        <v>9485</v>
      </c>
    </row>
    <row r="125" spans="1:12" ht="12.75">
      <c r="A125" s="13">
        <v>6010</v>
      </c>
      <c r="B125" s="13">
        <v>6010</v>
      </c>
      <c r="C125" s="3" t="s">
        <v>115</v>
      </c>
      <c r="D125" s="19"/>
      <c r="E125" s="19"/>
      <c r="F125" s="19"/>
      <c r="G125" s="19"/>
      <c r="H125" s="12">
        <v>0</v>
      </c>
      <c r="I125" s="12">
        <v>0</v>
      </c>
      <c r="J125" s="12">
        <v>0</v>
      </c>
      <c r="K125" s="31">
        <v>0</v>
      </c>
      <c r="L125" s="43"/>
    </row>
    <row r="126" spans="1:12" ht="12.75">
      <c r="A126" s="11"/>
      <c r="B126" s="11"/>
      <c r="C126" s="6" t="s">
        <v>10</v>
      </c>
      <c r="D126" s="24">
        <f aca="true" t="shared" si="4" ref="D126:L126">SUM(D124:D125)</f>
        <v>0</v>
      </c>
      <c r="E126" s="24">
        <f t="shared" si="4"/>
        <v>0</v>
      </c>
      <c r="F126" s="24">
        <f t="shared" si="4"/>
        <v>0</v>
      </c>
      <c r="G126" s="24">
        <f t="shared" si="4"/>
        <v>0</v>
      </c>
      <c r="H126" s="7">
        <f t="shared" si="4"/>
        <v>2371.26</v>
      </c>
      <c r="I126" s="7">
        <f t="shared" si="4"/>
        <v>4742.52</v>
      </c>
      <c r="J126" s="7">
        <f t="shared" si="4"/>
        <v>7113.78</v>
      </c>
      <c r="K126" s="32">
        <f t="shared" si="4"/>
        <v>8000</v>
      </c>
      <c r="L126" s="49">
        <f t="shared" si="4"/>
        <v>9485</v>
      </c>
    </row>
    <row r="127" spans="1:12" ht="12.75">
      <c r="A127" s="13"/>
      <c r="B127" s="13"/>
      <c r="C127" s="3"/>
      <c r="D127" s="19"/>
      <c r="E127" s="19"/>
      <c r="F127" s="19"/>
      <c r="G127" s="19"/>
      <c r="H127" s="12"/>
      <c r="I127" s="12"/>
      <c r="J127" s="12"/>
      <c r="K127" s="31"/>
      <c r="L127" s="43"/>
    </row>
    <row r="128" spans="1:12" ht="13.5" customHeight="1">
      <c r="A128" s="11"/>
      <c r="B128" s="11"/>
      <c r="C128" s="6" t="s">
        <v>2</v>
      </c>
      <c r="D128" s="24">
        <f>D39-D126-D122-D82-D57</f>
        <v>-9820</v>
      </c>
      <c r="E128" s="24">
        <f>E39-E126-E122-E82-E57</f>
        <v>-13416</v>
      </c>
      <c r="F128" s="24">
        <f>F39-F126-F122-F82-F57</f>
        <v>9804</v>
      </c>
      <c r="G128" s="24">
        <f>G39-G126-G122-G82-G57</f>
        <v>21558</v>
      </c>
      <c r="H128" s="7">
        <f>H39-H57-H82-H122-H126</f>
        <v>52724.810000000005</v>
      </c>
      <c r="I128" s="7">
        <f>I39-I57-I82-I122-I126</f>
        <v>58855.619999999995</v>
      </c>
      <c r="J128" s="7">
        <f>J39-J57-J82-J122-J126</f>
        <v>40395.6</v>
      </c>
      <c r="K128" s="32">
        <f>K39-K57-K82-K122-K126</f>
        <v>871</v>
      </c>
      <c r="L128" s="44">
        <f>L39-L57-L82-L122-L126</f>
        <v>38610</v>
      </c>
    </row>
    <row r="129" spans="1:12" ht="13.5" customHeight="1">
      <c r="A129" s="13"/>
      <c r="B129" s="13"/>
      <c r="C129" s="3"/>
      <c r="D129" s="19"/>
      <c r="E129" s="19"/>
      <c r="F129" s="19"/>
      <c r="G129" s="19"/>
      <c r="H129" s="12"/>
      <c r="I129" s="12"/>
      <c r="J129" s="12"/>
      <c r="K129" s="31"/>
      <c r="L129" s="43"/>
    </row>
    <row r="130" spans="1:12" ht="13.5" customHeight="1">
      <c r="A130" s="13">
        <v>8050</v>
      </c>
      <c r="B130" s="13">
        <v>8050</v>
      </c>
      <c r="C130" s="3" t="s">
        <v>7</v>
      </c>
      <c r="D130" s="19"/>
      <c r="E130" s="19"/>
      <c r="F130" s="19"/>
      <c r="G130" s="19"/>
      <c r="H130" s="12">
        <v>0</v>
      </c>
      <c r="I130" s="12">
        <v>0</v>
      </c>
      <c r="J130" s="12">
        <v>0</v>
      </c>
      <c r="K130" s="31">
        <v>0</v>
      </c>
      <c r="L130" s="47">
        <v>-37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19"/>
      <c r="E131" s="19"/>
      <c r="F131" s="19"/>
      <c r="G131" s="19"/>
      <c r="H131" s="12">
        <v>0</v>
      </c>
      <c r="I131" s="12">
        <v>0</v>
      </c>
      <c r="J131" s="12">
        <v>0</v>
      </c>
      <c r="K131" s="31">
        <v>0</v>
      </c>
      <c r="L131" s="43"/>
    </row>
    <row r="132" spans="1:12" ht="13.5" customHeight="1">
      <c r="A132" s="13">
        <v>8150</v>
      </c>
      <c r="B132" s="13">
        <v>8150</v>
      </c>
      <c r="C132" s="3" t="s">
        <v>116</v>
      </c>
      <c r="D132" s="19"/>
      <c r="E132" s="19"/>
      <c r="F132" s="19"/>
      <c r="G132" s="19"/>
      <c r="H132" s="12">
        <v>0</v>
      </c>
      <c r="I132" s="12">
        <v>0</v>
      </c>
      <c r="J132" s="12">
        <v>0</v>
      </c>
      <c r="K132" s="31">
        <v>0</v>
      </c>
      <c r="L132" s="43"/>
    </row>
    <row r="133" spans="1:12" ht="13.5" customHeight="1">
      <c r="A133" s="11"/>
      <c r="B133" s="11"/>
      <c r="C133" s="6" t="s">
        <v>17</v>
      </c>
      <c r="D133" s="24">
        <f aca="true" t="shared" si="5" ref="D133:L133">SUM(D130:D132)</f>
        <v>0</v>
      </c>
      <c r="E133" s="24">
        <f t="shared" si="5"/>
        <v>0</v>
      </c>
      <c r="F133" s="24">
        <f t="shared" si="5"/>
        <v>0</v>
      </c>
      <c r="G133" s="24">
        <f t="shared" si="5"/>
        <v>0</v>
      </c>
      <c r="H133" s="7">
        <f t="shared" si="5"/>
        <v>0</v>
      </c>
      <c r="I133" s="7">
        <f t="shared" si="5"/>
        <v>0</v>
      </c>
      <c r="J133" s="7">
        <f t="shared" si="5"/>
        <v>0</v>
      </c>
      <c r="K133" s="32">
        <f t="shared" si="5"/>
        <v>0</v>
      </c>
      <c r="L133" s="49">
        <f t="shared" si="5"/>
        <v>-37</v>
      </c>
    </row>
    <row r="134" spans="1:12" ht="12.75">
      <c r="A134" s="13"/>
      <c r="B134" s="13"/>
      <c r="C134" s="3"/>
      <c r="D134" s="19"/>
      <c r="E134" s="19"/>
      <c r="F134" s="19"/>
      <c r="G134" s="19"/>
      <c r="H134" s="12"/>
      <c r="I134" s="12"/>
      <c r="J134" s="12"/>
      <c r="K134" s="31"/>
      <c r="L134" s="43"/>
    </row>
    <row r="135" spans="1:12" ht="12.75">
      <c r="A135" s="11"/>
      <c r="B135" s="11"/>
      <c r="C135" s="8" t="s">
        <v>8</v>
      </c>
      <c r="D135" s="25">
        <f aca="true" t="shared" si="6" ref="D135:L135">D128-D133</f>
        <v>-9820</v>
      </c>
      <c r="E135" s="25">
        <f t="shared" si="6"/>
        <v>-13416</v>
      </c>
      <c r="F135" s="25">
        <f t="shared" si="6"/>
        <v>9804</v>
      </c>
      <c r="G135" s="25">
        <f t="shared" si="6"/>
        <v>21558</v>
      </c>
      <c r="H135" s="9">
        <f t="shared" si="6"/>
        <v>52724.810000000005</v>
      </c>
      <c r="I135" s="9">
        <f t="shared" si="6"/>
        <v>58855.619999999995</v>
      </c>
      <c r="J135" s="9">
        <f t="shared" si="6"/>
        <v>40395.6</v>
      </c>
      <c r="K135" s="33">
        <f t="shared" si="6"/>
        <v>871</v>
      </c>
      <c r="L135" s="45">
        <f t="shared" si="6"/>
        <v>38647</v>
      </c>
    </row>
    <row r="136" spans="4:12" ht="15.75" customHeight="1">
      <c r="D136" s="38"/>
      <c r="E136" s="38"/>
      <c r="F136" s="38"/>
      <c r="G136" s="38"/>
      <c r="H136" s="38"/>
      <c r="I136" s="39"/>
      <c r="J136" s="39"/>
      <c r="K136" s="39"/>
      <c r="L136" s="40"/>
    </row>
    <row r="137" ht="12.75">
      <c r="L137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37"/>
  <sheetViews>
    <sheetView zoomScalePageLayoutView="0" workbookViewId="0" topLeftCell="A1">
      <selection activeCell="M89" sqref="M89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2" customWidth="1"/>
    <col min="8" max="11" width="10.421875" style="2" customWidth="1"/>
    <col min="12" max="12" width="10.421875" style="0" customWidth="1"/>
    <col min="13" max="13" width="17.421875" style="0" bestFit="1" customWidth="1"/>
    <col min="14" max="14" width="20.28125" style="0" bestFit="1" customWidth="1"/>
  </cols>
  <sheetData>
    <row r="1" spans="1:11" ht="15">
      <c r="A1" s="2">
        <v>117</v>
      </c>
      <c r="C1" s="1" t="s">
        <v>119</v>
      </c>
      <c r="D1" s="1" t="s">
        <v>130</v>
      </c>
      <c r="E1" s="1"/>
      <c r="F1" s="1"/>
      <c r="G1" s="1"/>
      <c r="J1" s="4"/>
      <c r="K1"/>
    </row>
    <row r="2" spans="3:11" ht="15">
      <c r="C2" s="1"/>
      <c r="D2" s="1"/>
      <c r="E2" s="1"/>
      <c r="F2" s="1"/>
      <c r="G2" s="1"/>
      <c r="H2" s="1"/>
      <c r="K2" s="1"/>
    </row>
    <row r="3" spans="3:11" ht="15">
      <c r="C3" s="1" t="s">
        <v>18</v>
      </c>
      <c r="D3" s="1"/>
      <c r="E3" s="1"/>
      <c r="F3" s="1"/>
      <c r="G3" s="1"/>
      <c r="H3" s="1"/>
      <c r="K3" s="1"/>
    </row>
    <row r="4" spans="3:11" ht="15">
      <c r="C4" s="1"/>
      <c r="D4" s="1"/>
      <c r="E4" s="1"/>
      <c r="F4" s="1"/>
      <c r="G4" s="1"/>
      <c r="H4" s="1"/>
      <c r="K4" s="1"/>
    </row>
    <row r="5" spans="1:11" s="18" customFormat="1" ht="12" hidden="1">
      <c r="A5" s="16"/>
      <c r="B5" s="16"/>
      <c r="C5" s="17"/>
      <c r="D5" s="17"/>
      <c r="E5" s="17"/>
      <c r="F5" s="17"/>
      <c r="G5" s="17"/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</row>
    <row r="6" spans="1:11" s="18" customFormat="1" ht="12" hidden="1">
      <c r="A6" s="16"/>
      <c r="B6" s="16"/>
      <c r="C6" s="17"/>
      <c r="D6" s="17"/>
      <c r="E6" s="17"/>
      <c r="F6" s="17"/>
      <c r="G6" s="17"/>
      <c r="H6" s="17">
        <f>'HS'!H6</f>
        <v>201803</v>
      </c>
      <c r="I6" s="17">
        <f>'HS'!I6</f>
        <v>201806</v>
      </c>
      <c r="J6" s="17" t="e">
        <f>'HS'!J6</f>
        <v>#REF!</v>
      </c>
      <c r="K6" s="17" t="e">
        <f>'HS'!K6</f>
        <v>#REF!</v>
      </c>
    </row>
    <row r="7" spans="4:14" ht="12.75">
      <c r="D7" s="23" t="s">
        <v>130</v>
      </c>
      <c r="E7" s="23" t="s">
        <v>130</v>
      </c>
      <c r="F7" s="23" t="s">
        <v>130</v>
      </c>
      <c r="G7" s="23" t="s">
        <v>130</v>
      </c>
      <c r="H7" s="27" t="s">
        <v>135</v>
      </c>
      <c r="I7" s="27" t="s">
        <v>135</v>
      </c>
      <c r="J7" s="27" t="s">
        <v>135</v>
      </c>
      <c r="K7" s="27" t="s">
        <v>131</v>
      </c>
      <c r="L7" s="29" t="s">
        <v>135</v>
      </c>
      <c r="M7" t="s">
        <v>137</v>
      </c>
      <c r="N7" t="s">
        <v>173</v>
      </c>
    </row>
    <row r="8" spans="1:12" ht="12.75">
      <c r="A8" s="4"/>
      <c r="B8" s="5"/>
      <c r="C8" s="22" t="s">
        <v>0</v>
      </c>
      <c r="D8" s="21" t="s">
        <v>30</v>
      </c>
      <c r="E8" s="21" t="s">
        <v>31</v>
      </c>
      <c r="F8" s="21" t="s">
        <v>32</v>
      </c>
      <c r="G8" s="21" t="s">
        <v>33</v>
      </c>
      <c r="H8" s="28" t="s">
        <v>132</v>
      </c>
      <c r="I8" s="28" t="s">
        <v>133</v>
      </c>
      <c r="J8" s="28" t="s">
        <v>134</v>
      </c>
      <c r="K8" s="28">
        <v>2018</v>
      </c>
      <c r="L8" s="30">
        <v>2017</v>
      </c>
    </row>
    <row r="9" spans="1:12" ht="12.75">
      <c r="A9" s="13"/>
      <c r="B9" s="13"/>
      <c r="C9" s="3"/>
      <c r="D9" s="19"/>
      <c r="E9" s="19"/>
      <c r="F9" s="19"/>
      <c r="G9" s="19"/>
      <c r="H9" s="12"/>
      <c r="I9" s="12"/>
      <c r="J9" s="12"/>
      <c r="K9" s="31"/>
      <c r="L9" s="42"/>
    </row>
    <row r="10" spans="1:13" ht="12.75">
      <c r="A10" s="13">
        <v>3100</v>
      </c>
      <c r="B10" s="13">
        <v>3100</v>
      </c>
      <c r="C10" s="3" t="s">
        <v>34</v>
      </c>
      <c r="D10" s="19"/>
      <c r="E10" s="19"/>
      <c r="F10" s="19"/>
      <c r="G10" s="19"/>
      <c r="H10" s="12">
        <v>0</v>
      </c>
      <c r="I10" s="12">
        <v>0</v>
      </c>
      <c r="J10" s="12">
        <v>0</v>
      </c>
      <c r="K10" s="31">
        <v>0</v>
      </c>
      <c r="L10" s="43"/>
      <c r="M10" t="s">
        <v>138</v>
      </c>
    </row>
    <row r="11" spans="1:12" ht="12.75">
      <c r="A11" s="13">
        <v>3120</v>
      </c>
      <c r="B11" s="13">
        <v>3120</v>
      </c>
      <c r="C11" s="3" t="s">
        <v>35</v>
      </c>
      <c r="D11" s="19"/>
      <c r="E11" s="19"/>
      <c r="F11" s="19"/>
      <c r="G11" s="19"/>
      <c r="H11" s="12">
        <v>0</v>
      </c>
      <c r="I11" s="12">
        <v>0</v>
      </c>
      <c r="J11" s="12">
        <v>0</v>
      </c>
      <c r="K11" s="31">
        <v>0</v>
      </c>
      <c r="L11" s="43"/>
    </row>
    <row r="12" spans="1:12" ht="12.75">
      <c r="A12" s="13">
        <v>3125</v>
      </c>
      <c r="B12" s="13">
        <v>3125</v>
      </c>
      <c r="C12" s="3" t="s">
        <v>36</v>
      </c>
      <c r="D12" s="19"/>
      <c r="E12" s="19"/>
      <c r="F12" s="19"/>
      <c r="G12" s="19"/>
      <c r="H12" s="12">
        <v>0</v>
      </c>
      <c r="I12" s="12">
        <v>0</v>
      </c>
      <c r="J12" s="12">
        <v>0</v>
      </c>
      <c r="K12" s="31">
        <v>0</v>
      </c>
      <c r="L12" s="43"/>
    </row>
    <row r="13" spans="1:14" ht="12.75">
      <c r="A13" s="13">
        <v>3130</v>
      </c>
      <c r="B13" s="13">
        <v>3130</v>
      </c>
      <c r="C13" s="3" t="s">
        <v>37</v>
      </c>
      <c r="D13" s="19"/>
      <c r="E13" s="19">
        <v>25000</v>
      </c>
      <c r="F13" s="19">
        <v>34000</v>
      </c>
      <c r="G13" s="19">
        <v>34000</v>
      </c>
      <c r="H13" s="12">
        <v>0</v>
      </c>
      <c r="I13" s="12">
        <v>0</v>
      </c>
      <c r="J13" s="12">
        <v>4200</v>
      </c>
      <c r="K13" s="31">
        <v>6000</v>
      </c>
      <c r="L13" s="43"/>
      <c r="N13" s="52" t="s">
        <v>174</v>
      </c>
    </row>
    <row r="14" spans="1:13" ht="12.75">
      <c r="A14" s="13">
        <v>3200</v>
      </c>
      <c r="B14" s="13">
        <v>3200</v>
      </c>
      <c r="C14" s="3" t="s">
        <v>38</v>
      </c>
      <c r="D14" s="19"/>
      <c r="E14" s="19"/>
      <c r="F14" s="19"/>
      <c r="G14" s="19"/>
      <c r="H14" s="12">
        <v>0</v>
      </c>
      <c r="I14" s="12">
        <v>0</v>
      </c>
      <c r="J14" s="12">
        <v>0</v>
      </c>
      <c r="K14" s="31">
        <v>0</v>
      </c>
      <c r="L14" s="43"/>
      <c r="M14" t="s">
        <v>138</v>
      </c>
    </row>
    <row r="15" spans="1:12" ht="12.75">
      <c r="A15" s="13">
        <v>3210</v>
      </c>
      <c r="B15" s="13">
        <v>3210</v>
      </c>
      <c r="C15" s="3" t="s">
        <v>39</v>
      </c>
      <c r="D15" s="19"/>
      <c r="E15" s="19">
        <v>25000</v>
      </c>
      <c r="F15" s="19">
        <v>25000</v>
      </c>
      <c r="G15" s="19">
        <v>25000</v>
      </c>
      <c r="H15" s="12">
        <v>1</v>
      </c>
      <c r="I15" s="12">
        <v>28026.17</v>
      </c>
      <c r="J15" s="12">
        <v>30826.17</v>
      </c>
      <c r="K15" s="31">
        <v>25000</v>
      </c>
      <c r="L15" s="43">
        <v>16006</v>
      </c>
    </row>
    <row r="16" spans="1:12" ht="12.75">
      <c r="A16" s="13">
        <v>3215</v>
      </c>
      <c r="B16" s="13">
        <v>3215</v>
      </c>
      <c r="C16" s="3" t="s">
        <v>40</v>
      </c>
      <c r="D16" s="19"/>
      <c r="E16" s="19"/>
      <c r="F16" s="19"/>
      <c r="G16" s="19"/>
      <c r="H16" s="12">
        <v>0</v>
      </c>
      <c r="I16" s="12">
        <v>0</v>
      </c>
      <c r="J16" s="12">
        <v>0</v>
      </c>
      <c r="K16" s="31">
        <v>0</v>
      </c>
      <c r="L16" s="43"/>
    </row>
    <row r="17" spans="1:12" ht="12.75">
      <c r="A17" s="13">
        <v>3217</v>
      </c>
      <c r="B17" s="13">
        <v>3217</v>
      </c>
      <c r="C17" s="3" t="s">
        <v>41</v>
      </c>
      <c r="D17" s="19"/>
      <c r="E17" s="19"/>
      <c r="F17" s="19"/>
      <c r="G17" s="19"/>
      <c r="H17" s="12">
        <v>0</v>
      </c>
      <c r="I17" s="12">
        <v>0</v>
      </c>
      <c r="J17" s="12">
        <v>0</v>
      </c>
      <c r="K17" s="31">
        <v>0</v>
      </c>
      <c r="L17" s="43"/>
    </row>
    <row r="18" spans="1:12" ht="12.75">
      <c r="A18" s="13">
        <v>3218</v>
      </c>
      <c r="B18" s="13">
        <v>3218</v>
      </c>
      <c r="C18" s="3" t="s">
        <v>42</v>
      </c>
      <c r="D18" s="19"/>
      <c r="E18" s="19"/>
      <c r="F18" s="19"/>
      <c r="G18" s="19"/>
      <c r="H18" s="12">
        <v>0</v>
      </c>
      <c r="I18" s="12">
        <v>0</v>
      </c>
      <c r="J18" s="12">
        <v>0</v>
      </c>
      <c r="K18" s="31">
        <v>0</v>
      </c>
      <c r="L18" s="43"/>
    </row>
    <row r="19" spans="1:13" ht="12.75">
      <c r="A19" s="13">
        <v>3220</v>
      </c>
      <c r="B19" s="13">
        <v>3220</v>
      </c>
      <c r="C19" s="3" t="s">
        <v>43</v>
      </c>
      <c r="D19" s="19"/>
      <c r="E19" s="19"/>
      <c r="F19" s="19"/>
      <c r="G19" s="19"/>
      <c r="H19" s="12">
        <v>0</v>
      </c>
      <c r="I19" s="12">
        <v>0</v>
      </c>
      <c r="J19" s="12">
        <v>0</v>
      </c>
      <c r="K19" s="31">
        <v>0</v>
      </c>
      <c r="L19" s="43"/>
      <c r="M19" t="s">
        <v>139</v>
      </c>
    </row>
    <row r="20" spans="1:13" ht="12.75">
      <c r="A20" s="13">
        <v>3320</v>
      </c>
      <c r="B20" s="13">
        <v>3320</v>
      </c>
      <c r="C20" s="3" t="s">
        <v>44</v>
      </c>
      <c r="D20" s="19"/>
      <c r="E20" s="19"/>
      <c r="F20" s="19"/>
      <c r="G20" s="19"/>
      <c r="H20" s="12">
        <v>0</v>
      </c>
      <c r="I20" s="12">
        <v>0</v>
      </c>
      <c r="J20" s="12">
        <v>0</v>
      </c>
      <c r="K20" s="31">
        <v>0</v>
      </c>
      <c r="L20" s="43"/>
      <c r="M20" t="s">
        <v>140</v>
      </c>
    </row>
    <row r="21" spans="1:12" ht="12.75">
      <c r="A21" s="13">
        <v>3321</v>
      </c>
      <c r="B21" s="13">
        <v>3321</v>
      </c>
      <c r="C21" s="3" t="s">
        <v>45</v>
      </c>
      <c r="D21" s="19"/>
      <c r="E21" s="19"/>
      <c r="F21" s="19"/>
      <c r="G21" s="19"/>
      <c r="H21" s="12">
        <v>0</v>
      </c>
      <c r="I21" s="12">
        <v>0</v>
      </c>
      <c r="J21" s="12">
        <v>0</v>
      </c>
      <c r="K21" s="31">
        <v>0</v>
      </c>
      <c r="L21" s="43"/>
    </row>
    <row r="22" spans="1:13" ht="12.75">
      <c r="A22" s="13">
        <v>3325</v>
      </c>
      <c r="B22" s="13">
        <v>3325</v>
      </c>
      <c r="C22" s="3" t="s">
        <v>15</v>
      </c>
      <c r="D22" s="19"/>
      <c r="E22" s="19"/>
      <c r="F22" s="19"/>
      <c r="G22" s="19"/>
      <c r="H22" s="12">
        <v>0</v>
      </c>
      <c r="I22" s="12">
        <v>0</v>
      </c>
      <c r="J22" s="12">
        <v>0</v>
      </c>
      <c r="K22" s="31">
        <v>0</v>
      </c>
      <c r="L22" s="43"/>
      <c r="M22" t="s">
        <v>141</v>
      </c>
    </row>
    <row r="23" spans="1:12" ht="12.75">
      <c r="A23" s="13">
        <v>3350</v>
      </c>
      <c r="B23" s="13">
        <v>3350</v>
      </c>
      <c r="C23" s="3" t="s">
        <v>46</v>
      </c>
      <c r="D23" s="19"/>
      <c r="E23" s="19"/>
      <c r="F23" s="19"/>
      <c r="G23" s="19"/>
      <c r="H23" s="12">
        <v>0</v>
      </c>
      <c r="I23" s="12">
        <v>0</v>
      </c>
      <c r="J23" s="12">
        <v>0</v>
      </c>
      <c r="K23" s="31">
        <v>0</v>
      </c>
      <c r="L23" s="43"/>
    </row>
    <row r="24" spans="1:12" ht="12.75">
      <c r="A24" s="13">
        <v>3360</v>
      </c>
      <c r="B24" s="13">
        <v>3360</v>
      </c>
      <c r="C24" s="3" t="s">
        <v>47</v>
      </c>
      <c r="D24" s="19"/>
      <c r="E24" s="19"/>
      <c r="F24" s="19"/>
      <c r="G24" s="19"/>
      <c r="H24" s="12">
        <v>0</v>
      </c>
      <c r="I24" s="12">
        <v>0</v>
      </c>
      <c r="J24" s="12">
        <v>0</v>
      </c>
      <c r="K24" s="31">
        <v>0</v>
      </c>
      <c r="L24" s="43"/>
    </row>
    <row r="25" spans="1:12" ht="12.75">
      <c r="A25" s="13">
        <v>3440</v>
      </c>
      <c r="B25" s="13">
        <v>3440</v>
      </c>
      <c r="C25" s="3" t="s">
        <v>20</v>
      </c>
      <c r="D25" s="19"/>
      <c r="E25" s="19"/>
      <c r="F25" s="19"/>
      <c r="G25" s="19"/>
      <c r="H25" s="12">
        <v>0</v>
      </c>
      <c r="I25" s="12">
        <v>0</v>
      </c>
      <c r="J25" s="12">
        <v>0</v>
      </c>
      <c r="K25" s="31">
        <v>0</v>
      </c>
      <c r="L25" s="43"/>
    </row>
    <row r="26" spans="1:12" ht="12.75">
      <c r="A26" s="13">
        <v>3500</v>
      </c>
      <c r="B26" s="13">
        <v>3500</v>
      </c>
      <c r="C26" s="3" t="s">
        <v>16</v>
      </c>
      <c r="D26" s="19"/>
      <c r="E26" s="19"/>
      <c r="F26" s="19"/>
      <c r="G26" s="19"/>
      <c r="H26" s="12">
        <v>0</v>
      </c>
      <c r="I26" s="12">
        <v>0</v>
      </c>
      <c r="J26" s="12">
        <v>0</v>
      </c>
      <c r="K26" s="31">
        <v>0</v>
      </c>
      <c r="L26" s="43"/>
    </row>
    <row r="27" spans="1:12" ht="12.75">
      <c r="A27" s="13">
        <v>3605</v>
      </c>
      <c r="B27" s="13">
        <v>3605</v>
      </c>
      <c r="C27" s="3" t="s">
        <v>48</v>
      </c>
      <c r="D27" s="19"/>
      <c r="E27" s="19"/>
      <c r="F27" s="19"/>
      <c r="G27" s="19"/>
      <c r="H27" s="12">
        <v>0</v>
      </c>
      <c r="I27" s="12">
        <v>0</v>
      </c>
      <c r="J27" s="12">
        <v>0</v>
      </c>
      <c r="K27" s="31">
        <v>0</v>
      </c>
      <c r="L27" s="43"/>
    </row>
    <row r="28" spans="1:12" ht="12.75">
      <c r="A28" s="13">
        <v>3610</v>
      </c>
      <c r="B28" s="13">
        <v>3610</v>
      </c>
      <c r="C28" s="3" t="s">
        <v>49</v>
      </c>
      <c r="D28" s="19"/>
      <c r="E28" s="19"/>
      <c r="F28" s="19"/>
      <c r="G28" s="19"/>
      <c r="H28" s="12">
        <v>0</v>
      </c>
      <c r="I28" s="12">
        <v>0</v>
      </c>
      <c r="J28" s="12">
        <v>0</v>
      </c>
      <c r="K28" s="31">
        <v>0</v>
      </c>
      <c r="L28" s="43"/>
    </row>
    <row r="29" spans="1:12" ht="12.75">
      <c r="A29" s="13"/>
      <c r="B29" s="13"/>
      <c r="C29" s="6" t="s">
        <v>3</v>
      </c>
      <c r="D29" s="24">
        <f aca="true" t="shared" si="0" ref="D29:L29">SUM(D10:D28)</f>
        <v>0</v>
      </c>
      <c r="E29" s="24">
        <f t="shared" si="0"/>
        <v>50000</v>
      </c>
      <c r="F29" s="24">
        <f t="shared" si="0"/>
        <v>59000</v>
      </c>
      <c r="G29" s="24">
        <f t="shared" si="0"/>
        <v>59000</v>
      </c>
      <c r="H29" s="7">
        <f t="shared" si="0"/>
        <v>1</v>
      </c>
      <c r="I29" s="7">
        <f t="shared" si="0"/>
        <v>28026.17</v>
      </c>
      <c r="J29" s="7">
        <f t="shared" si="0"/>
        <v>35026.17</v>
      </c>
      <c r="K29" s="32">
        <f t="shared" si="0"/>
        <v>31000</v>
      </c>
      <c r="L29" s="44">
        <f t="shared" si="0"/>
        <v>16006</v>
      </c>
    </row>
    <row r="30" spans="1:12" ht="12.75">
      <c r="A30" s="13"/>
      <c r="B30" s="13"/>
      <c r="C30" s="3"/>
      <c r="D30" s="19"/>
      <c r="E30" s="19"/>
      <c r="F30" s="19"/>
      <c r="G30" s="19"/>
      <c r="H30" s="12"/>
      <c r="I30" s="12"/>
      <c r="J30" s="12"/>
      <c r="K30" s="31"/>
      <c r="L30" s="43"/>
    </row>
    <row r="31" spans="1:14" ht="12.75">
      <c r="A31" s="13">
        <v>3240</v>
      </c>
      <c r="B31" s="13">
        <v>3240</v>
      </c>
      <c r="C31" s="3" t="s">
        <v>50</v>
      </c>
      <c r="D31" s="19"/>
      <c r="E31" s="19"/>
      <c r="F31" s="19"/>
      <c r="G31" s="19">
        <v>7000</v>
      </c>
      <c r="H31" s="12">
        <v>0</v>
      </c>
      <c r="I31" s="12">
        <v>0</v>
      </c>
      <c r="J31" s="12">
        <v>0</v>
      </c>
      <c r="K31" s="31">
        <v>0</v>
      </c>
      <c r="L31" s="43"/>
      <c r="N31" s="52" t="s">
        <v>175</v>
      </c>
    </row>
    <row r="32" spans="1:13" ht="12.75">
      <c r="A32" s="13">
        <v>3441</v>
      </c>
      <c r="B32" s="13">
        <v>3441</v>
      </c>
      <c r="C32" s="3" t="s">
        <v>51</v>
      </c>
      <c r="D32" s="19"/>
      <c r="E32" s="19"/>
      <c r="F32" s="19"/>
      <c r="G32" s="19"/>
      <c r="H32" s="12">
        <v>0</v>
      </c>
      <c r="I32" s="12">
        <v>0</v>
      </c>
      <c r="J32" s="12">
        <v>0</v>
      </c>
      <c r="K32" s="31">
        <v>750</v>
      </c>
      <c r="L32" s="43">
        <v>1223</v>
      </c>
      <c r="M32" t="s">
        <v>142</v>
      </c>
    </row>
    <row r="33" spans="1:13" ht="12.75">
      <c r="A33" s="13">
        <v>3461</v>
      </c>
      <c r="B33" s="13">
        <v>3461</v>
      </c>
      <c r="C33" s="3" t="s">
        <v>52</v>
      </c>
      <c r="D33" s="19"/>
      <c r="E33" s="19"/>
      <c r="F33" s="19">
        <v>17000</v>
      </c>
      <c r="G33" s="19">
        <v>17000</v>
      </c>
      <c r="H33" s="12">
        <v>0</v>
      </c>
      <c r="I33" s="12">
        <v>0</v>
      </c>
      <c r="J33" s="12">
        <v>17857</v>
      </c>
      <c r="K33" s="31">
        <v>17000</v>
      </c>
      <c r="L33" s="43">
        <v>20229</v>
      </c>
      <c r="M33" t="s">
        <v>143</v>
      </c>
    </row>
    <row r="34" spans="1:12" ht="12.75">
      <c r="A34" s="13">
        <v>3630</v>
      </c>
      <c r="B34" s="13">
        <v>3630</v>
      </c>
      <c r="C34" s="3" t="s">
        <v>53</v>
      </c>
      <c r="D34" s="19"/>
      <c r="E34" s="19"/>
      <c r="F34" s="19"/>
      <c r="G34" s="19"/>
      <c r="H34" s="12">
        <v>0</v>
      </c>
      <c r="I34" s="12">
        <v>0</v>
      </c>
      <c r="J34" s="12">
        <v>0</v>
      </c>
      <c r="K34" s="31">
        <v>0</v>
      </c>
      <c r="L34" s="43"/>
    </row>
    <row r="35" spans="1:13" ht="12.75">
      <c r="A35" s="13">
        <v>3800</v>
      </c>
      <c r="B35" s="13">
        <v>3800</v>
      </c>
      <c r="C35" s="3" t="s">
        <v>126</v>
      </c>
      <c r="D35" s="19"/>
      <c r="E35" s="19"/>
      <c r="F35" s="19"/>
      <c r="G35" s="19"/>
      <c r="H35" s="12">
        <v>0</v>
      </c>
      <c r="I35" s="12">
        <v>0</v>
      </c>
      <c r="J35" s="12">
        <v>0</v>
      </c>
      <c r="K35" s="31">
        <v>0</v>
      </c>
      <c r="L35" s="43"/>
      <c r="M35" t="s">
        <v>144</v>
      </c>
    </row>
    <row r="36" spans="1:12" ht="12.75">
      <c r="A36" s="13">
        <v>3990</v>
      </c>
      <c r="B36" s="13">
        <v>3990</v>
      </c>
      <c r="C36" s="3" t="s">
        <v>54</v>
      </c>
      <c r="D36" s="19"/>
      <c r="E36" s="19"/>
      <c r="F36" s="19"/>
      <c r="G36" s="19"/>
      <c r="H36" s="12">
        <v>0</v>
      </c>
      <c r="I36" s="12">
        <v>0</v>
      </c>
      <c r="J36" s="12">
        <v>0</v>
      </c>
      <c r="K36" s="31">
        <v>0</v>
      </c>
      <c r="L36" s="43">
        <v>300</v>
      </c>
    </row>
    <row r="37" spans="1:12" ht="12.75">
      <c r="A37" s="13">
        <v>3995</v>
      </c>
      <c r="B37" s="13">
        <v>3995</v>
      </c>
      <c r="C37" s="3" t="s">
        <v>21</v>
      </c>
      <c r="D37" s="19"/>
      <c r="E37" s="19"/>
      <c r="F37" s="19"/>
      <c r="G37" s="19"/>
      <c r="H37" s="12">
        <v>0</v>
      </c>
      <c r="I37" s="12">
        <v>0</v>
      </c>
      <c r="J37" s="12">
        <v>0</v>
      </c>
      <c r="K37" s="31">
        <v>0</v>
      </c>
      <c r="L37" s="43"/>
    </row>
    <row r="38" spans="1:12" ht="12.75">
      <c r="A38" s="13"/>
      <c r="B38" s="13"/>
      <c r="C38" s="6" t="s">
        <v>9</v>
      </c>
      <c r="D38" s="24">
        <f aca="true" t="shared" si="1" ref="D38:L38">SUM(D31:D37)</f>
        <v>0</v>
      </c>
      <c r="E38" s="24">
        <f t="shared" si="1"/>
        <v>0</v>
      </c>
      <c r="F38" s="24">
        <f t="shared" si="1"/>
        <v>17000</v>
      </c>
      <c r="G38" s="24">
        <f t="shared" si="1"/>
        <v>24000</v>
      </c>
      <c r="H38" s="7">
        <f t="shared" si="1"/>
        <v>0</v>
      </c>
      <c r="I38" s="7">
        <f t="shared" si="1"/>
        <v>0</v>
      </c>
      <c r="J38" s="7">
        <f t="shared" si="1"/>
        <v>17857</v>
      </c>
      <c r="K38" s="32">
        <f t="shared" si="1"/>
        <v>17750</v>
      </c>
      <c r="L38" s="44">
        <f t="shared" si="1"/>
        <v>21752</v>
      </c>
    </row>
    <row r="39" spans="1:12" ht="12.75">
      <c r="A39" s="11"/>
      <c r="B39" s="11"/>
      <c r="C39" s="6" t="s">
        <v>1</v>
      </c>
      <c r="D39" s="24">
        <f>SUM(D29,D38)</f>
        <v>0</v>
      </c>
      <c r="E39" s="24">
        <f>SUM(E29,E38)</f>
        <v>50000</v>
      </c>
      <c r="F39" s="24">
        <f>SUM(F29,F38)</f>
        <v>76000</v>
      </c>
      <c r="G39" s="24">
        <f>SUM(G29,G38)</f>
        <v>83000</v>
      </c>
      <c r="H39" s="7">
        <f>H29+H38</f>
        <v>1</v>
      </c>
      <c r="I39" s="7">
        <f>I29+I38</f>
        <v>28026.17</v>
      </c>
      <c r="J39" s="7">
        <f>J29+J38</f>
        <v>52883.17</v>
      </c>
      <c r="K39" s="32">
        <f>K29+K38</f>
        <v>48750</v>
      </c>
      <c r="L39" s="44">
        <f>L29+L38</f>
        <v>37758</v>
      </c>
    </row>
    <row r="40" spans="1:12" ht="12.75">
      <c r="A40" s="13"/>
      <c r="B40" s="13"/>
      <c r="C40" s="3"/>
      <c r="D40" s="19"/>
      <c r="E40" s="19"/>
      <c r="F40" s="19"/>
      <c r="G40" s="19"/>
      <c r="H40" s="12"/>
      <c r="I40" s="12"/>
      <c r="J40" s="12"/>
      <c r="K40" s="31"/>
      <c r="L40" s="43"/>
    </row>
    <row r="41" spans="1:12" ht="12.75">
      <c r="A41" s="13">
        <v>4220</v>
      </c>
      <c r="B41" s="13">
        <v>4220</v>
      </c>
      <c r="C41" s="3" t="s">
        <v>55</v>
      </c>
      <c r="D41" s="19"/>
      <c r="E41" s="19"/>
      <c r="F41" s="19">
        <v>7000</v>
      </c>
      <c r="G41" s="19">
        <v>7000</v>
      </c>
      <c r="H41" s="12">
        <v>0</v>
      </c>
      <c r="I41" s="12">
        <v>0</v>
      </c>
      <c r="J41" s="12">
        <v>7000</v>
      </c>
      <c r="K41" s="31">
        <v>6000</v>
      </c>
      <c r="L41" s="43">
        <v>4500</v>
      </c>
    </row>
    <row r="42" spans="1:12" ht="12.75">
      <c r="A42" s="13">
        <v>4221</v>
      </c>
      <c r="B42" s="13">
        <v>4221</v>
      </c>
      <c r="C42" s="3" t="s">
        <v>22</v>
      </c>
      <c r="D42" s="19"/>
      <c r="E42" s="19"/>
      <c r="F42" s="19"/>
      <c r="G42" s="19"/>
      <c r="H42" s="12">
        <v>0</v>
      </c>
      <c r="I42" s="12">
        <v>0</v>
      </c>
      <c r="J42" s="12">
        <v>0</v>
      </c>
      <c r="K42" s="31">
        <v>0</v>
      </c>
      <c r="L42" s="43"/>
    </row>
    <row r="43" spans="1:13" ht="12.75">
      <c r="A43" s="13">
        <v>4222</v>
      </c>
      <c r="B43" s="13">
        <v>4222</v>
      </c>
      <c r="C43" s="3" t="s">
        <v>128</v>
      </c>
      <c r="D43" s="19"/>
      <c r="E43" s="19"/>
      <c r="F43" s="19"/>
      <c r="G43" s="19"/>
      <c r="H43" s="12">
        <v>0</v>
      </c>
      <c r="I43" s="12">
        <v>0</v>
      </c>
      <c r="J43" s="12">
        <v>0</v>
      </c>
      <c r="K43" s="31">
        <v>0</v>
      </c>
      <c r="L43" s="43"/>
      <c r="M43" t="s">
        <v>145</v>
      </c>
    </row>
    <row r="44" spans="1:13" ht="12.75">
      <c r="A44" s="13">
        <v>4225</v>
      </c>
      <c r="B44" s="13">
        <v>4225</v>
      </c>
      <c r="C44" s="3" t="s">
        <v>56</v>
      </c>
      <c r="D44" s="19"/>
      <c r="E44" s="19"/>
      <c r="F44" s="19"/>
      <c r="G44" s="19"/>
      <c r="H44" s="12">
        <v>0</v>
      </c>
      <c r="I44" s="12">
        <v>0</v>
      </c>
      <c r="J44" s="12">
        <v>0</v>
      </c>
      <c r="K44" s="31">
        <v>0</v>
      </c>
      <c r="L44" s="43"/>
      <c r="M44" t="s">
        <v>140</v>
      </c>
    </row>
    <row r="45" spans="1:13" ht="12.75">
      <c r="A45" s="13">
        <v>4228</v>
      </c>
      <c r="B45" s="13">
        <v>4228</v>
      </c>
      <c r="C45" s="3" t="s">
        <v>57</v>
      </c>
      <c r="D45" s="19"/>
      <c r="E45" s="19"/>
      <c r="F45" s="19"/>
      <c r="G45" s="19"/>
      <c r="H45" s="12">
        <v>0</v>
      </c>
      <c r="I45" s="12">
        <v>0</v>
      </c>
      <c r="J45" s="12">
        <v>0</v>
      </c>
      <c r="K45" s="31">
        <v>1000</v>
      </c>
      <c r="L45" s="43"/>
      <c r="M45" t="s">
        <v>141</v>
      </c>
    </row>
    <row r="46" spans="1:12" ht="12.75">
      <c r="A46" s="13">
        <v>4230</v>
      </c>
      <c r="B46" s="13">
        <v>4230</v>
      </c>
      <c r="C46" s="3" t="s">
        <v>58</v>
      </c>
      <c r="D46" s="19"/>
      <c r="E46" s="19"/>
      <c r="F46" s="19"/>
      <c r="G46" s="19"/>
      <c r="H46" s="12">
        <v>0</v>
      </c>
      <c r="I46" s="12">
        <v>0</v>
      </c>
      <c r="J46" s="12">
        <v>0</v>
      </c>
      <c r="K46" s="31">
        <v>0</v>
      </c>
      <c r="L46" s="43"/>
    </row>
    <row r="47" spans="1:12" ht="12.75">
      <c r="A47" s="13">
        <v>4241</v>
      </c>
      <c r="B47" s="13">
        <v>4241</v>
      </c>
      <c r="C47" s="3" t="s">
        <v>60</v>
      </c>
      <c r="D47" s="19"/>
      <c r="E47" s="19"/>
      <c r="F47" s="19">
        <v>15000</v>
      </c>
      <c r="G47" s="19">
        <v>15000</v>
      </c>
      <c r="H47" s="12">
        <v>0</v>
      </c>
      <c r="I47" s="12">
        <v>0</v>
      </c>
      <c r="J47" s="12">
        <v>7386</v>
      </c>
      <c r="K47" s="31">
        <v>0</v>
      </c>
      <c r="L47" s="43"/>
    </row>
    <row r="48" spans="1:12" ht="12.75">
      <c r="A48" s="13">
        <v>4247</v>
      </c>
      <c r="B48" s="13">
        <v>4247</v>
      </c>
      <c r="C48" s="3" t="s">
        <v>23</v>
      </c>
      <c r="D48" s="19"/>
      <c r="E48" s="19"/>
      <c r="F48" s="19"/>
      <c r="G48" s="19"/>
      <c r="H48" s="12">
        <v>0</v>
      </c>
      <c r="I48" s="12">
        <v>0</v>
      </c>
      <c r="J48" s="12">
        <v>0</v>
      </c>
      <c r="K48" s="31">
        <v>0</v>
      </c>
      <c r="L48" s="43"/>
    </row>
    <row r="49" spans="1:12" ht="12.75">
      <c r="A49" s="13">
        <v>4280</v>
      </c>
      <c r="B49" s="13">
        <v>4280</v>
      </c>
      <c r="C49" s="3" t="s">
        <v>62</v>
      </c>
      <c r="D49" s="19"/>
      <c r="E49" s="19"/>
      <c r="F49" s="19"/>
      <c r="G49" s="19"/>
      <c r="H49" s="12">
        <v>0</v>
      </c>
      <c r="I49" s="12">
        <v>0</v>
      </c>
      <c r="J49" s="12">
        <v>0</v>
      </c>
      <c r="K49" s="31">
        <v>0</v>
      </c>
      <c r="L49" s="43"/>
    </row>
    <row r="50" spans="1:14" ht="12.75">
      <c r="A50" s="13">
        <v>4300</v>
      </c>
      <c r="B50" s="13">
        <v>4300</v>
      </c>
      <c r="C50" s="3" t="s">
        <v>63</v>
      </c>
      <c r="D50" s="19"/>
      <c r="E50" s="19"/>
      <c r="F50" s="19">
        <v>-17550</v>
      </c>
      <c r="G50" s="19">
        <v>-17550</v>
      </c>
      <c r="H50" s="12">
        <v>0</v>
      </c>
      <c r="I50" s="12">
        <v>17549.5</v>
      </c>
      <c r="J50" s="12">
        <v>30599.5</v>
      </c>
      <c r="K50" s="31">
        <v>4000</v>
      </c>
      <c r="L50" s="43"/>
      <c r="N50" s="52" t="s">
        <v>176</v>
      </c>
    </row>
    <row r="51" spans="1:12" ht="12.75">
      <c r="A51" s="13">
        <v>4331</v>
      </c>
      <c r="B51" s="13">
        <v>4331</v>
      </c>
      <c r="C51" s="3" t="s">
        <v>64</v>
      </c>
      <c r="D51" s="19"/>
      <c r="E51" s="19"/>
      <c r="F51" s="19"/>
      <c r="G51" s="19"/>
      <c r="H51" s="12">
        <v>0</v>
      </c>
      <c r="I51" s="12">
        <v>0</v>
      </c>
      <c r="J51" s="12">
        <v>0</v>
      </c>
      <c r="K51" s="31">
        <v>0</v>
      </c>
      <c r="L51" s="43"/>
    </row>
    <row r="52" spans="1:13" ht="12.75">
      <c r="A52" s="13">
        <v>4500</v>
      </c>
      <c r="B52" s="13">
        <v>4500</v>
      </c>
      <c r="C52" s="3" t="s">
        <v>65</v>
      </c>
      <c r="D52" s="19"/>
      <c r="E52" s="19"/>
      <c r="F52" s="19"/>
      <c r="G52" s="19"/>
      <c r="H52" s="12">
        <v>0</v>
      </c>
      <c r="I52" s="12">
        <v>0</v>
      </c>
      <c r="J52" s="12">
        <v>0</v>
      </c>
      <c r="K52" s="31">
        <v>0</v>
      </c>
      <c r="L52" s="43"/>
      <c r="M52" t="s">
        <v>138</v>
      </c>
    </row>
    <row r="53" spans="1:13" ht="12.75">
      <c r="A53" s="13">
        <v>4800</v>
      </c>
      <c r="B53" s="13">
        <v>4800</v>
      </c>
      <c r="C53" s="3" t="s">
        <v>127</v>
      </c>
      <c r="D53" s="19"/>
      <c r="E53" s="19"/>
      <c r="F53" s="19"/>
      <c r="G53" s="19"/>
      <c r="H53" s="12">
        <v>0</v>
      </c>
      <c r="I53" s="12">
        <v>0</v>
      </c>
      <c r="J53" s="12">
        <v>0</v>
      </c>
      <c r="K53" s="31">
        <v>0</v>
      </c>
      <c r="L53" s="43"/>
      <c r="M53" t="s">
        <v>146</v>
      </c>
    </row>
    <row r="54" spans="1:12" ht="12.75">
      <c r="A54" s="13">
        <v>4990</v>
      </c>
      <c r="B54" s="13">
        <v>4990</v>
      </c>
      <c r="C54" s="3" t="s">
        <v>66</v>
      </c>
      <c r="D54" s="19"/>
      <c r="E54" s="19"/>
      <c r="F54" s="19"/>
      <c r="G54" s="19"/>
      <c r="H54" s="12">
        <v>0</v>
      </c>
      <c r="I54" s="12">
        <v>0</v>
      </c>
      <c r="J54" s="12">
        <v>0</v>
      </c>
      <c r="K54" s="31">
        <v>0</v>
      </c>
      <c r="L54" s="43"/>
    </row>
    <row r="55" spans="1:12" ht="12.75">
      <c r="A55" s="13">
        <v>6550</v>
      </c>
      <c r="B55" s="13">
        <v>6550</v>
      </c>
      <c r="C55" s="3" t="s">
        <v>84</v>
      </c>
      <c r="D55" s="19"/>
      <c r="E55" s="19">
        <v>12500</v>
      </c>
      <c r="F55" s="19">
        <v>12500</v>
      </c>
      <c r="G55" s="19">
        <v>12500</v>
      </c>
      <c r="H55" s="12">
        <v>0</v>
      </c>
      <c r="I55" s="12">
        <v>0</v>
      </c>
      <c r="J55" s="12">
        <v>2820.2</v>
      </c>
      <c r="K55" s="31">
        <v>12500</v>
      </c>
      <c r="L55" s="43">
        <v>1463</v>
      </c>
    </row>
    <row r="56" spans="1:12" ht="12.75">
      <c r="A56" s="13">
        <v>6555</v>
      </c>
      <c r="B56" s="13">
        <v>6555</v>
      </c>
      <c r="C56" s="3" t="s">
        <v>85</v>
      </c>
      <c r="D56" s="19"/>
      <c r="E56" s="19">
        <v>30000</v>
      </c>
      <c r="F56" s="19">
        <v>30000</v>
      </c>
      <c r="G56" s="19">
        <v>30000</v>
      </c>
      <c r="H56" s="12">
        <v>0</v>
      </c>
      <c r="I56" s="12">
        <v>0</v>
      </c>
      <c r="J56" s="12">
        <v>0</v>
      </c>
      <c r="K56" s="31">
        <v>2500</v>
      </c>
      <c r="L56" s="43"/>
    </row>
    <row r="57" spans="1:12" ht="12.75">
      <c r="A57" s="11"/>
      <c r="B57" s="11"/>
      <c r="C57" s="6" t="s">
        <v>4</v>
      </c>
      <c r="D57" s="24">
        <f aca="true" t="shared" si="2" ref="D57:L57">SUM(D41:D56)</f>
        <v>0</v>
      </c>
      <c r="E57" s="24">
        <f t="shared" si="2"/>
        <v>42500</v>
      </c>
      <c r="F57" s="24">
        <f t="shared" si="2"/>
        <v>46950</v>
      </c>
      <c r="G57" s="24">
        <f t="shared" si="2"/>
        <v>46950</v>
      </c>
      <c r="H57" s="7">
        <f t="shared" si="2"/>
        <v>0</v>
      </c>
      <c r="I57" s="7">
        <f t="shared" si="2"/>
        <v>17549.5</v>
      </c>
      <c r="J57" s="7">
        <f t="shared" si="2"/>
        <v>47805.7</v>
      </c>
      <c r="K57" s="32">
        <f t="shared" si="2"/>
        <v>26000</v>
      </c>
      <c r="L57" s="44">
        <f t="shared" si="2"/>
        <v>5963</v>
      </c>
    </row>
    <row r="58" spans="1:12" ht="12.75">
      <c r="A58" s="13"/>
      <c r="B58" s="13"/>
      <c r="C58" s="3"/>
      <c r="D58" s="19"/>
      <c r="E58" s="19"/>
      <c r="F58" s="19"/>
      <c r="G58" s="19"/>
      <c r="H58" s="12"/>
      <c r="I58" s="12"/>
      <c r="J58" s="12"/>
      <c r="K58" s="31"/>
      <c r="L58" s="43"/>
    </row>
    <row r="59" spans="1:12" ht="12.75">
      <c r="A59" s="13">
        <v>4240</v>
      </c>
      <c r="B59" s="13">
        <v>4240</v>
      </c>
      <c r="C59" s="3" t="s">
        <v>59</v>
      </c>
      <c r="D59" s="19"/>
      <c r="E59" s="19"/>
      <c r="F59" s="19"/>
      <c r="G59" s="19"/>
      <c r="H59" s="12">
        <v>0</v>
      </c>
      <c r="I59" s="12">
        <v>0</v>
      </c>
      <c r="J59" s="12">
        <v>0</v>
      </c>
      <c r="K59" s="31">
        <v>0</v>
      </c>
      <c r="L59" s="43"/>
    </row>
    <row r="60" spans="1:12" ht="12.75">
      <c r="A60" s="13">
        <v>4250</v>
      </c>
      <c r="B60" s="13">
        <v>4250</v>
      </c>
      <c r="C60" s="3" t="s">
        <v>61</v>
      </c>
      <c r="D60" s="19"/>
      <c r="E60" s="19"/>
      <c r="F60" s="19"/>
      <c r="G60" s="19"/>
      <c r="H60" s="12">
        <v>0</v>
      </c>
      <c r="I60" s="12">
        <v>0</v>
      </c>
      <c r="J60" s="12">
        <v>0</v>
      </c>
      <c r="K60" s="31">
        <v>0</v>
      </c>
      <c r="L60" s="43"/>
    </row>
    <row r="61" spans="1:12" ht="12.75">
      <c r="A61" s="13">
        <v>5000</v>
      </c>
      <c r="B61" s="13">
        <v>5000</v>
      </c>
      <c r="C61" s="3" t="s">
        <v>67</v>
      </c>
      <c r="D61" s="19"/>
      <c r="E61" s="19"/>
      <c r="F61" s="19"/>
      <c r="G61" s="19"/>
      <c r="H61" s="12">
        <v>0</v>
      </c>
      <c r="I61" s="12">
        <v>0</v>
      </c>
      <c r="J61" s="12">
        <v>0</v>
      </c>
      <c r="K61" s="31">
        <v>0</v>
      </c>
      <c r="L61" s="43"/>
    </row>
    <row r="62" spans="1:12" ht="12.75">
      <c r="A62" s="13">
        <v>5006</v>
      </c>
      <c r="B62" s="13">
        <v>5006</v>
      </c>
      <c r="C62" s="3" t="s">
        <v>122</v>
      </c>
      <c r="D62" s="19"/>
      <c r="E62" s="19"/>
      <c r="F62" s="19"/>
      <c r="G62" s="19"/>
      <c r="H62" s="12">
        <v>0</v>
      </c>
      <c r="I62" s="12">
        <v>0</v>
      </c>
      <c r="J62" s="12">
        <v>0</v>
      </c>
      <c r="K62" s="31">
        <v>0</v>
      </c>
      <c r="L62" s="43"/>
    </row>
    <row r="63" spans="1:12" ht="12.75">
      <c r="A63" s="13">
        <v>5007</v>
      </c>
      <c r="B63" s="13">
        <v>5007</v>
      </c>
      <c r="C63" s="3" t="s">
        <v>29</v>
      </c>
      <c r="D63" s="19"/>
      <c r="E63" s="19"/>
      <c r="F63" s="19"/>
      <c r="G63" s="19"/>
      <c r="H63" s="12">
        <v>0</v>
      </c>
      <c r="I63" s="12">
        <v>0</v>
      </c>
      <c r="J63" s="12">
        <v>0</v>
      </c>
      <c r="K63" s="31">
        <v>0</v>
      </c>
      <c r="L63" s="43"/>
    </row>
    <row r="64" spans="1:14" ht="12.75">
      <c r="A64" s="13">
        <v>5010</v>
      </c>
      <c r="B64" s="13">
        <v>5010</v>
      </c>
      <c r="C64" s="3" t="s">
        <v>68</v>
      </c>
      <c r="D64" s="19"/>
      <c r="E64" s="19"/>
      <c r="F64" s="19">
        <v>10000</v>
      </c>
      <c r="G64" s="19">
        <v>10000</v>
      </c>
      <c r="H64" s="12">
        <v>0</v>
      </c>
      <c r="I64" s="12">
        <v>0</v>
      </c>
      <c r="J64" s="12">
        <v>0</v>
      </c>
      <c r="K64" s="31">
        <v>6000</v>
      </c>
      <c r="L64" s="43"/>
      <c r="N64" s="52" t="s">
        <v>177</v>
      </c>
    </row>
    <row r="65" spans="1:12" ht="12.75">
      <c r="A65" s="13">
        <v>5040</v>
      </c>
      <c r="B65" s="13">
        <v>5040</v>
      </c>
      <c r="C65" s="3" t="s">
        <v>19</v>
      </c>
      <c r="D65" s="19"/>
      <c r="E65" s="19"/>
      <c r="F65" s="19"/>
      <c r="G65" s="19"/>
      <c r="H65" s="12">
        <v>0</v>
      </c>
      <c r="I65" s="12">
        <v>0</v>
      </c>
      <c r="J65" s="12">
        <v>0</v>
      </c>
      <c r="K65" s="31">
        <v>0</v>
      </c>
      <c r="L65" s="43"/>
    </row>
    <row r="66" spans="1:12" ht="12.75">
      <c r="A66" s="13">
        <v>5090</v>
      </c>
      <c r="B66" s="13">
        <v>5090</v>
      </c>
      <c r="C66" s="3" t="s">
        <v>69</v>
      </c>
      <c r="D66" s="19"/>
      <c r="E66" s="19"/>
      <c r="F66" s="19"/>
      <c r="G66" s="19"/>
      <c r="H66" s="12">
        <v>0</v>
      </c>
      <c r="I66" s="12">
        <v>0</v>
      </c>
      <c r="J66" s="12">
        <v>0</v>
      </c>
      <c r="K66" s="31">
        <v>0</v>
      </c>
      <c r="L66" s="43"/>
    </row>
    <row r="67" spans="1:12" ht="12.75">
      <c r="A67" s="13">
        <v>5100</v>
      </c>
      <c r="B67" s="13">
        <v>5100</v>
      </c>
      <c r="C67" s="3" t="s">
        <v>24</v>
      </c>
      <c r="D67" s="19"/>
      <c r="E67" s="19"/>
      <c r="F67" s="19"/>
      <c r="G67" s="19"/>
      <c r="H67" s="12">
        <v>0</v>
      </c>
      <c r="I67" s="12">
        <v>0</v>
      </c>
      <c r="J67" s="12">
        <v>0</v>
      </c>
      <c r="K67" s="31">
        <v>0</v>
      </c>
      <c r="L67" s="43"/>
    </row>
    <row r="68" spans="1:13" ht="12.75">
      <c r="A68" s="13">
        <v>5180</v>
      </c>
      <c r="B68" s="13">
        <v>5180</v>
      </c>
      <c r="C68" s="3" t="s">
        <v>70</v>
      </c>
      <c r="D68" s="19"/>
      <c r="E68" s="19"/>
      <c r="F68" s="19">
        <v>1200</v>
      </c>
      <c r="G68" s="19">
        <v>1200</v>
      </c>
      <c r="H68" s="12">
        <v>0</v>
      </c>
      <c r="I68" s="12">
        <v>0</v>
      </c>
      <c r="J68" s="12">
        <v>0</v>
      </c>
      <c r="K68" s="31">
        <v>0</v>
      </c>
      <c r="L68" s="43"/>
      <c r="M68" t="s">
        <v>147</v>
      </c>
    </row>
    <row r="69" spans="1:13" ht="12.75">
      <c r="A69" s="13">
        <v>5182</v>
      </c>
      <c r="B69" s="13">
        <v>5182</v>
      </c>
      <c r="C69" s="3" t="s">
        <v>71</v>
      </c>
      <c r="D69" s="19"/>
      <c r="E69" s="19"/>
      <c r="F69" s="19"/>
      <c r="G69" s="19"/>
      <c r="H69" s="12">
        <v>0</v>
      </c>
      <c r="I69" s="12">
        <v>0</v>
      </c>
      <c r="J69" s="12">
        <v>0</v>
      </c>
      <c r="K69" s="31">
        <v>0</v>
      </c>
      <c r="L69" s="43"/>
      <c r="M69" t="s">
        <v>148</v>
      </c>
    </row>
    <row r="70" spans="1:12" ht="12.75">
      <c r="A70" s="13">
        <v>5210</v>
      </c>
      <c r="B70" s="13">
        <v>5210</v>
      </c>
      <c r="C70" s="3" t="s">
        <v>72</v>
      </c>
      <c r="D70" s="19"/>
      <c r="E70" s="19"/>
      <c r="F70" s="19"/>
      <c r="G70" s="19"/>
      <c r="H70" s="12">
        <v>0</v>
      </c>
      <c r="I70" s="12">
        <v>0</v>
      </c>
      <c r="J70" s="12">
        <v>0</v>
      </c>
      <c r="K70" s="31">
        <v>0</v>
      </c>
      <c r="L70" s="43"/>
    </row>
    <row r="71" spans="1:12" ht="12.75">
      <c r="A71" s="13">
        <v>5230</v>
      </c>
      <c r="B71" s="13">
        <v>5230</v>
      </c>
      <c r="C71" s="3" t="s">
        <v>25</v>
      </c>
      <c r="D71" s="19"/>
      <c r="E71" s="19"/>
      <c r="F71" s="19"/>
      <c r="G71" s="19"/>
      <c r="H71" s="12">
        <v>0</v>
      </c>
      <c r="I71" s="12">
        <v>0</v>
      </c>
      <c r="J71" s="12">
        <v>0</v>
      </c>
      <c r="K71" s="31">
        <v>0</v>
      </c>
      <c r="L71" s="43"/>
    </row>
    <row r="72" spans="1:12" ht="12.75">
      <c r="A72" s="13">
        <v>5231</v>
      </c>
      <c r="B72" s="13">
        <v>5231</v>
      </c>
      <c r="C72" s="3" t="s">
        <v>26</v>
      </c>
      <c r="D72" s="19"/>
      <c r="E72" s="19"/>
      <c r="F72" s="19"/>
      <c r="G72" s="19"/>
      <c r="H72" s="12">
        <v>0</v>
      </c>
      <c r="I72" s="12">
        <v>0</v>
      </c>
      <c r="J72" s="12">
        <v>0</v>
      </c>
      <c r="K72" s="31">
        <v>0</v>
      </c>
      <c r="L72" s="43"/>
    </row>
    <row r="73" spans="1:12" ht="12.75">
      <c r="A73" s="13">
        <v>5250</v>
      </c>
      <c r="B73" s="13">
        <v>5250</v>
      </c>
      <c r="C73" s="3" t="s">
        <v>73</v>
      </c>
      <c r="D73" s="19"/>
      <c r="E73" s="19"/>
      <c r="F73" s="19"/>
      <c r="G73" s="19"/>
      <c r="H73" s="12">
        <v>0</v>
      </c>
      <c r="I73" s="12">
        <v>0</v>
      </c>
      <c r="J73" s="12">
        <v>0</v>
      </c>
      <c r="K73" s="31">
        <v>0</v>
      </c>
      <c r="L73" s="43"/>
    </row>
    <row r="74" spans="1:12" ht="12.75">
      <c r="A74" s="13">
        <v>5290</v>
      </c>
      <c r="B74" s="13">
        <v>5290</v>
      </c>
      <c r="C74" s="3" t="s">
        <v>74</v>
      </c>
      <c r="D74" s="19"/>
      <c r="E74" s="19"/>
      <c r="F74" s="19"/>
      <c r="G74" s="19"/>
      <c r="H74" s="12">
        <v>0</v>
      </c>
      <c r="I74" s="12">
        <v>0</v>
      </c>
      <c r="J74" s="12">
        <v>0</v>
      </c>
      <c r="K74" s="31">
        <v>0</v>
      </c>
      <c r="L74" s="43"/>
    </row>
    <row r="75" spans="1:12" ht="12.75">
      <c r="A75" s="13">
        <v>5330</v>
      </c>
      <c r="B75" s="13">
        <v>5330</v>
      </c>
      <c r="C75" s="3" t="s">
        <v>75</v>
      </c>
      <c r="D75" s="19"/>
      <c r="E75" s="19"/>
      <c r="F75" s="19"/>
      <c r="G75" s="19"/>
      <c r="H75" s="12">
        <v>0</v>
      </c>
      <c r="I75" s="12">
        <v>0</v>
      </c>
      <c r="J75" s="12">
        <v>0</v>
      </c>
      <c r="K75" s="31">
        <v>0</v>
      </c>
      <c r="L75" s="43"/>
    </row>
    <row r="76" spans="1:13" ht="12.75">
      <c r="A76" s="13">
        <v>5400</v>
      </c>
      <c r="B76" s="13">
        <v>5400</v>
      </c>
      <c r="C76" s="3" t="s">
        <v>76</v>
      </c>
      <c r="D76" s="19"/>
      <c r="E76" s="19"/>
      <c r="F76" s="19"/>
      <c r="G76" s="19"/>
      <c r="H76" s="12">
        <v>0</v>
      </c>
      <c r="I76" s="12">
        <v>0</v>
      </c>
      <c r="J76" s="12">
        <v>0</v>
      </c>
      <c r="K76" s="31">
        <v>0</v>
      </c>
      <c r="L76" s="43"/>
      <c r="M76" t="s">
        <v>148</v>
      </c>
    </row>
    <row r="77" spans="1:12" ht="12.75">
      <c r="A77" s="13">
        <v>5425</v>
      </c>
      <c r="B77" s="13">
        <v>5425</v>
      </c>
      <c r="C77" s="3" t="s">
        <v>77</v>
      </c>
      <c r="D77" s="19"/>
      <c r="E77" s="19"/>
      <c r="F77" s="19"/>
      <c r="G77" s="19"/>
      <c r="H77" s="12">
        <v>0</v>
      </c>
      <c r="I77" s="12">
        <v>0</v>
      </c>
      <c r="J77" s="12">
        <v>0</v>
      </c>
      <c r="K77" s="31">
        <v>0</v>
      </c>
      <c r="L77" s="43"/>
    </row>
    <row r="78" spans="1:12" ht="12.75">
      <c r="A78" s="13">
        <v>5800</v>
      </c>
      <c r="B78" s="13">
        <v>5800</v>
      </c>
      <c r="C78" s="3" t="s">
        <v>27</v>
      </c>
      <c r="D78" s="19"/>
      <c r="E78" s="19"/>
      <c r="F78" s="19"/>
      <c r="G78" s="19"/>
      <c r="H78" s="12">
        <v>0</v>
      </c>
      <c r="I78" s="12">
        <v>0</v>
      </c>
      <c r="J78" s="12">
        <v>0</v>
      </c>
      <c r="K78" s="31">
        <v>0</v>
      </c>
      <c r="L78" s="43"/>
    </row>
    <row r="79" spans="1:12" ht="12.75">
      <c r="A79" s="13">
        <v>5950</v>
      </c>
      <c r="B79" s="13">
        <v>5950</v>
      </c>
      <c r="C79" s="15" t="s">
        <v>78</v>
      </c>
      <c r="D79" s="19"/>
      <c r="E79" s="19"/>
      <c r="F79" s="19"/>
      <c r="G79" s="19"/>
      <c r="H79" s="12">
        <v>0</v>
      </c>
      <c r="I79" s="12">
        <v>0</v>
      </c>
      <c r="J79" s="12">
        <v>0</v>
      </c>
      <c r="K79" s="31">
        <v>0</v>
      </c>
      <c r="L79" s="43"/>
    </row>
    <row r="80" spans="1:12" ht="12.75">
      <c r="A80" s="13">
        <v>5990</v>
      </c>
      <c r="B80" s="13">
        <v>5990</v>
      </c>
      <c r="C80" s="3" t="s">
        <v>79</v>
      </c>
      <c r="D80" s="19"/>
      <c r="E80" s="19"/>
      <c r="F80" s="19"/>
      <c r="G80" s="19"/>
      <c r="H80" s="12">
        <v>0</v>
      </c>
      <c r="I80" s="12">
        <v>0</v>
      </c>
      <c r="J80" s="12">
        <v>0</v>
      </c>
      <c r="K80" s="31">
        <v>0</v>
      </c>
      <c r="L80" s="43"/>
    </row>
    <row r="81" spans="1:12" ht="12.75">
      <c r="A81" s="13">
        <v>7100</v>
      </c>
      <c r="B81" s="13">
        <v>7100</v>
      </c>
      <c r="C81" s="3" t="s">
        <v>101</v>
      </c>
      <c r="D81" s="19"/>
      <c r="E81" s="19"/>
      <c r="F81" s="19"/>
      <c r="G81" s="19"/>
      <c r="H81" s="12">
        <v>0</v>
      </c>
      <c r="I81" s="12">
        <v>0</v>
      </c>
      <c r="J81" s="12">
        <v>0</v>
      </c>
      <c r="K81" s="31">
        <v>0</v>
      </c>
      <c r="L81" s="43"/>
    </row>
    <row r="82" spans="1:12" ht="12.75">
      <c r="A82" s="11"/>
      <c r="B82" s="11"/>
      <c r="C82" s="6" t="s">
        <v>5</v>
      </c>
      <c r="D82" s="24">
        <f aca="true" t="shared" si="3" ref="D82:L82">SUM(D59:D81)</f>
        <v>0</v>
      </c>
      <c r="E82" s="24">
        <f t="shared" si="3"/>
        <v>0</v>
      </c>
      <c r="F82" s="24">
        <f t="shared" si="3"/>
        <v>11200</v>
      </c>
      <c r="G82" s="24">
        <f t="shared" si="3"/>
        <v>11200</v>
      </c>
      <c r="H82" s="7">
        <f t="shared" si="3"/>
        <v>0</v>
      </c>
      <c r="I82" s="7">
        <f t="shared" si="3"/>
        <v>0</v>
      </c>
      <c r="J82" s="7">
        <f t="shared" si="3"/>
        <v>0</v>
      </c>
      <c r="K82" s="32">
        <f t="shared" si="3"/>
        <v>6000</v>
      </c>
      <c r="L82" s="44">
        <f t="shared" si="3"/>
        <v>0</v>
      </c>
    </row>
    <row r="83" spans="1:12" ht="12.75">
      <c r="A83" s="13"/>
      <c r="B83" s="13"/>
      <c r="C83" s="3"/>
      <c r="D83" s="19"/>
      <c r="E83" s="19"/>
      <c r="F83" s="19"/>
      <c r="G83" s="19"/>
      <c r="H83" s="12"/>
      <c r="I83" s="12"/>
      <c r="J83" s="12"/>
      <c r="K83" s="31"/>
      <c r="L83" s="43"/>
    </row>
    <row r="84" spans="1:12" ht="12.75">
      <c r="A84" s="13">
        <v>4120</v>
      </c>
      <c r="B84" s="13">
        <v>4120</v>
      </c>
      <c r="C84" s="3" t="s">
        <v>182</v>
      </c>
      <c r="D84" s="19"/>
      <c r="E84" s="19"/>
      <c r="F84" s="19"/>
      <c r="G84" s="19"/>
      <c r="H84" s="12">
        <v>0</v>
      </c>
      <c r="I84" s="12">
        <v>0</v>
      </c>
      <c r="J84" s="12">
        <v>0</v>
      </c>
      <c r="K84" s="31">
        <v>0</v>
      </c>
      <c r="L84" s="43"/>
    </row>
    <row r="85" spans="1:12" ht="12.75">
      <c r="A85" s="13">
        <v>6320</v>
      </c>
      <c r="B85" s="13">
        <v>6320</v>
      </c>
      <c r="C85" s="3" t="s">
        <v>80</v>
      </c>
      <c r="D85" s="19"/>
      <c r="E85" s="19"/>
      <c r="F85" s="19"/>
      <c r="G85" s="19"/>
      <c r="H85" s="12">
        <v>0</v>
      </c>
      <c r="I85" s="12">
        <v>0</v>
      </c>
      <c r="J85" s="12">
        <v>0</v>
      </c>
      <c r="K85" s="31">
        <v>0</v>
      </c>
      <c r="L85" s="43"/>
    </row>
    <row r="86" spans="1:12" ht="12.75">
      <c r="A86" s="13">
        <v>6340</v>
      </c>
      <c r="B86" s="13">
        <v>6340</v>
      </c>
      <c r="C86" s="3" t="s">
        <v>81</v>
      </c>
      <c r="D86" s="19"/>
      <c r="E86" s="19"/>
      <c r="F86" s="19"/>
      <c r="G86" s="19"/>
      <c r="H86" s="12">
        <v>0</v>
      </c>
      <c r="I86" s="12">
        <v>0</v>
      </c>
      <c r="J86" s="12">
        <v>0</v>
      </c>
      <c r="K86" s="31">
        <v>0</v>
      </c>
      <c r="L86" s="43"/>
    </row>
    <row r="87" spans="1:12" ht="12.75">
      <c r="A87" s="13">
        <v>6420</v>
      </c>
      <c r="B87" s="13">
        <v>6420</v>
      </c>
      <c r="C87" s="3" t="s">
        <v>82</v>
      </c>
      <c r="D87" s="19"/>
      <c r="E87" s="19"/>
      <c r="F87" s="19"/>
      <c r="G87" s="19"/>
      <c r="H87" s="12">
        <v>0</v>
      </c>
      <c r="I87" s="12">
        <v>0</v>
      </c>
      <c r="J87" s="12">
        <v>0</v>
      </c>
      <c r="K87" s="31">
        <v>0</v>
      </c>
      <c r="L87" s="43"/>
    </row>
    <row r="88" spans="1:12" ht="12.75">
      <c r="A88" s="13">
        <v>6500</v>
      </c>
      <c r="B88" s="13">
        <v>6500</v>
      </c>
      <c r="C88" s="3" t="s">
        <v>83</v>
      </c>
      <c r="D88" s="19"/>
      <c r="E88" s="19"/>
      <c r="F88" s="19"/>
      <c r="G88" s="19"/>
      <c r="H88" s="12">
        <v>0</v>
      </c>
      <c r="I88" s="12">
        <v>0</v>
      </c>
      <c r="J88" s="12">
        <v>0</v>
      </c>
      <c r="K88" s="31">
        <v>0</v>
      </c>
      <c r="L88" s="43"/>
    </row>
    <row r="89" spans="1:12" ht="12.75">
      <c r="A89" s="13">
        <v>6600</v>
      </c>
      <c r="B89" s="13">
        <v>6600</v>
      </c>
      <c r="C89" s="3" t="s">
        <v>86</v>
      </c>
      <c r="D89" s="19"/>
      <c r="E89" s="19"/>
      <c r="F89" s="19"/>
      <c r="G89" s="19"/>
      <c r="H89" s="12">
        <v>0</v>
      </c>
      <c r="I89" s="12">
        <v>0</v>
      </c>
      <c r="J89" s="12">
        <v>0</v>
      </c>
      <c r="K89" s="31">
        <v>0</v>
      </c>
      <c r="L89" s="43"/>
    </row>
    <row r="90" spans="1:12" ht="12.75">
      <c r="A90" s="13">
        <v>6620</v>
      </c>
      <c r="B90" s="13">
        <v>6620</v>
      </c>
      <c r="C90" s="3" t="s">
        <v>87</v>
      </c>
      <c r="D90" s="19"/>
      <c r="E90" s="19"/>
      <c r="F90" s="19"/>
      <c r="G90" s="19"/>
      <c r="H90" s="12">
        <v>0</v>
      </c>
      <c r="I90" s="12">
        <v>0</v>
      </c>
      <c r="J90" s="12">
        <v>0</v>
      </c>
      <c r="K90" s="31">
        <v>0</v>
      </c>
      <c r="L90" s="43"/>
    </row>
    <row r="91" spans="1:12" ht="12.75">
      <c r="A91" s="13">
        <v>6625</v>
      </c>
      <c r="B91" s="13">
        <v>6625</v>
      </c>
      <c r="C91" s="3" t="s">
        <v>88</v>
      </c>
      <c r="D91" s="19"/>
      <c r="E91" s="19"/>
      <c r="F91" s="19"/>
      <c r="G91" s="19"/>
      <c r="H91" s="12">
        <v>0</v>
      </c>
      <c r="I91" s="12">
        <v>0</v>
      </c>
      <c r="J91" s="12">
        <v>0</v>
      </c>
      <c r="K91" s="31">
        <v>0</v>
      </c>
      <c r="L91" s="43"/>
    </row>
    <row r="92" spans="1:12" ht="12.75">
      <c r="A92" s="13">
        <v>6630</v>
      </c>
      <c r="B92" s="13">
        <v>6630</v>
      </c>
      <c r="C92" s="3" t="s">
        <v>89</v>
      </c>
      <c r="D92" s="19"/>
      <c r="E92" s="19">
        <v>15000</v>
      </c>
      <c r="F92" s="19">
        <v>15000</v>
      </c>
      <c r="G92" s="19">
        <v>15000</v>
      </c>
      <c r="H92" s="12">
        <v>0</v>
      </c>
      <c r="I92" s="12">
        <v>0</v>
      </c>
      <c r="J92" s="12">
        <v>1993</v>
      </c>
      <c r="K92" s="31">
        <v>15000</v>
      </c>
      <c r="L92" s="43">
        <v>656</v>
      </c>
    </row>
    <row r="93" spans="1:12" ht="12.75">
      <c r="A93" s="13">
        <v>6700</v>
      </c>
      <c r="B93" s="13">
        <v>6700</v>
      </c>
      <c r="C93" s="3" t="s">
        <v>90</v>
      </c>
      <c r="D93" s="19"/>
      <c r="E93" s="19"/>
      <c r="F93" s="19"/>
      <c r="G93" s="19"/>
      <c r="H93" s="12">
        <v>0</v>
      </c>
      <c r="I93" s="12">
        <v>0</v>
      </c>
      <c r="J93" s="12">
        <v>0</v>
      </c>
      <c r="K93" s="31">
        <v>0</v>
      </c>
      <c r="L93" s="43"/>
    </row>
    <row r="94" spans="1:12" ht="12.75">
      <c r="A94" s="13">
        <v>6710</v>
      </c>
      <c r="B94" s="13">
        <v>6710</v>
      </c>
      <c r="C94" s="3" t="s">
        <v>91</v>
      </c>
      <c r="D94" s="19"/>
      <c r="E94" s="19"/>
      <c r="F94" s="19"/>
      <c r="G94" s="19"/>
      <c r="H94" s="12">
        <v>0</v>
      </c>
      <c r="I94" s="12">
        <v>0</v>
      </c>
      <c r="J94" s="12">
        <v>0</v>
      </c>
      <c r="K94" s="31">
        <v>0</v>
      </c>
      <c r="L94" s="43"/>
    </row>
    <row r="95" spans="1:13" ht="12.75">
      <c r="A95" s="13">
        <v>6790</v>
      </c>
      <c r="B95" s="13">
        <v>6790</v>
      </c>
      <c r="C95" s="3" t="s">
        <v>92</v>
      </c>
      <c r="D95" s="19"/>
      <c r="E95" s="19"/>
      <c r="F95" s="19"/>
      <c r="G95" s="19"/>
      <c r="H95" s="12">
        <v>0</v>
      </c>
      <c r="I95" s="12">
        <v>0</v>
      </c>
      <c r="J95" s="12">
        <v>0</v>
      </c>
      <c r="K95" s="31">
        <v>0</v>
      </c>
      <c r="L95" s="43"/>
      <c r="M95" t="s">
        <v>138</v>
      </c>
    </row>
    <row r="96" spans="1:12" ht="12.75">
      <c r="A96" s="13">
        <v>6800</v>
      </c>
      <c r="B96" s="13">
        <v>6800</v>
      </c>
      <c r="C96" s="3" t="s">
        <v>93</v>
      </c>
      <c r="D96" s="19"/>
      <c r="E96" s="19"/>
      <c r="F96" s="19"/>
      <c r="G96" s="19"/>
      <c r="H96" s="12">
        <v>0</v>
      </c>
      <c r="I96" s="12">
        <v>0</v>
      </c>
      <c r="J96" s="12">
        <v>0</v>
      </c>
      <c r="K96" s="31">
        <v>0</v>
      </c>
      <c r="L96" s="43"/>
    </row>
    <row r="97" spans="1:12" ht="12.75">
      <c r="A97" s="13">
        <v>6815</v>
      </c>
      <c r="B97" s="13">
        <v>6815</v>
      </c>
      <c r="C97" s="3" t="s">
        <v>94</v>
      </c>
      <c r="D97" s="19"/>
      <c r="E97" s="19"/>
      <c r="F97" s="19"/>
      <c r="G97" s="19"/>
      <c r="H97" s="12">
        <v>0</v>
      </c>
      <c r="I97" s="12">
        <v>0</v>
      </c>
      <c r="J97" s="12">
        <v>0</v>
      </c>
      <c r="K97" s="31">
        <v>0</v>
      </c>
      <c r="L97" s="43"/>
    </row>
    <row r="98" spans="1:12" ht="12.75">
      <c r="A98" s="13">
        <v>6820</v>
      </c>
      <c r="B98" s="13">
        <v>6820</v>
      </c>
      <c r="C98" s="3" t="s">
        <v>95</v>
      </c>
      <c r="D98" s="19"/>
      <c r="E98" s="19"/>
      <c r="F98" s="19"/>
      <c r="G98" s="19"/>
      <c r="H98" s="12">
        <v>0</v>
      </c>
      <c r="I98" s="12">
        <v>0</v>
      </c>
      <c r="J98" s="12">
        <v>0</v>
      </c>
      <c r="K98" s="31">
        <v>0</v>
      </c>
      <c r="L98" s="43"/>
    </row>
    <row r="99" spans="1:12" ht="12.75">
      <c r="A99" s="13">
        <v>6860</v>
      </c>
      <c r="B99" s="13">
        <v>6860</v>
      </c>
      <c r="C99" s="3" t="s">
        <v>96</v>
      </c>
      <c r="D99" s="19"/>
      <c r="E99" s="19"/>
      <c r="F99" s="19"/>
      <c r="G99" s="19"/>
      <c r="H99" s="12">
        <v>0</v>
      </c>
      <c r="I99" s="12">
        <v>0</v>
      </c>
      <c r="J99" s="12">
        <v>0</v>
      </c>
      <c r="K99" s="31">
        <v>0</v>
      </c>
      <c r="L99" s="43"/>
    </row>
    <row r="100" spans="1:12" ht="12.75">
      <c r="A100" s="13">
        <v>6900</v>
      </c>
      <c r="B100" s="13">
        <v>6900</v>
      </c>
      <c r="C100" s="3" t="s">
        <v>97</v>
      </c>
      <c r="D100" s="19"/>
      <c r="E100" s="19"/>
      <c r="F100" s="19"/>
      <c r="G100" s="19"/>
      <c r="H100" s="12">
        <v>0</v>
      </c>
      <c r="I100" s="12">
        <v>0</v>
      </c>
      <c r="J100" s="12">
        <v>0</v>
      </c>
      <c r="K100" s="31">
        <v>0</v>
      </c>
      <c r="L100" s="43"/>
    </row>
    <row r="101" spans="1:12" ht="12.75">
      <c r="A101" s="13">
        <v>6920</v>
      </c>
      <c r="B101" s="13">
        <v>6920</v>
      </c>
      <c r="C101" s="3" t="s">
        <v>98</v>
      </c>
      <c r="D101" s="19"/>
      <c r="E101" s="19"/>
      <c r="F101" s="19"/>
      <c r="G101" s="19"/>
      <c r="H101" s="12">
        <v>0</v>
      </c>
      <c r="I101" s="12">
        <v>0</v>
      </c>
      <c r="J101" s="12">
        <v>0</v>
      </c>
      <c r="K101" s="31">
        <v>0</v>
      </c>
      <c r="L101" s="43"/>
    </row>
    <row r="102" spans="1:12" ht="12.75">
      <c r="A102" s="13">
        <v>6930</v>
      </c>
      <c r="B102" s="13">
        <v>6930</v>
      </c>
      <c r="C102" s="3" t="s">
        <v>99</v>
      </c>
      <c r="D102" s="19"/>
      <c r="E102" s="19"/>
      <c r="F102" s="19"/>
      <c r="G102" s="19"/>
      <c r="H102" s="12">
        <v>0</v>
      </c>
      <c r="I102" s="12">
        <v>0</v>
      </c>
      <c r="J102" s="12">
        <v>0</v>
      </c>
      <c r="K102" s="31">
        <v>0</v>
      </c>
      <c r="L102" s="43"/>
    </row>
    <row r="103" spans="1:12" ht="12.75">
      <c r="A103" s="13">
        <v>6940</v>
      </c>
      <c r="B103" s="13">
        <v>6940</v>
      </c>
      <c r="C103" s="3" t="s">
        <v>100</v>
      </c>
      <c r="D103" s="19"/>
      <c r="E103" s="19"/>
      <c r="F103" s="19"/>
      <c r="G103" s="19"/>
      <c r="H103" s="12">
        <v>0</v>
      </c>
      <c r="I103" s="12">
        <v>0</v>
      </c>
      <c r="J103" s="12">
        <v>0</v>
      </c>
      <c r="K103" s="31">
        <v>0</v>
      </c>
      <c r="L103" s="43"/>
    </row>
    <row r="104" spans="1:12" ht="12.75">
      <c r="A104" s="13">
        <v>7140</v>
      </c>
      <c r="B104" s="13">
        <v>7140</v>
      </c>
      <c r="C104" s="3" t="s">
        <v>102</v>
      </c>
      <c r="D104" s="19"/>
      <c r="E104" s="19"/>
      <c r="F104" s="19">
        <v>14500</v>
      </c>
      <c r="G104" s="19">
        <v>14500</v>
      </c>
      <c r="H104" s="12">
        <v>0</v>
      </c>
      <c r="I104" s="12">
        <v>0</v>
      </c>
      <c r="J104" s="12">
        <v>0</v>
      </c>
      <c r="K104" s="31">
        <v>0</v>
      </c>
      <c r="L104" s="43"/>
    </row>
    <row r="105" spans="1:12" ht="12.75">
      <c r="A105" s="13">
        <v>7320</v>
      </c>
      <c r="B105" s="13">
        <v>7320</v>
      </c>
      <c r="C105" s="3" t="s">
        <v>103</v>
      </c>
      <c r="D105" s="19"/>
      <c r="E105" s="19"/>
      <c r="F105" s="19"/>
      <c r="G105" s="19"/>
      <c r="H105" s="12">
        <v>0</v>
      </c>
      <c r="I105" s="12">
        <v>0</v>
      </c>
      <c r="J105" s="12">
        <v>0</v>
      </c>
      <c r="K105" s="31">
        <v>0</v>
      </c>
      <c r="L105" s="43"/>
    </row>
    <row r="106" spans="1:12" ht="12.75">
      <c r="A106" s="13">
        <v>7400</v>
      </c>
      <c r="B106" s="13">
        <v>7400</v>
      </c>
      <c r="C106" s="3" t="s">
        <v>104</v>
      </c>
      <c r="D106" s="19"/>
      <c r="E106" s="19"/>
      <c r="F106" s="19"/>
      <c r="G106" s="19"/>
      <c r="H106" s="12">
        <v>0</v>
      </c>
      <c r="I106" s="12">
        <v>0</v>
      </c>
      <c r="J106" s="12">
        <v>0</v>
      </c>
      <c r="K106" s="31">
        <v>0</v>
      </c>
      <c r="L106" s="43"/>
    </row>
    <row r="107" spans="1:12" ht="12.75">
      <c r="A107" s="13">
        <v>7430</v>
      </c>
      <c r="B107" s="13">
        <v>7430</v>
      </c>
      <c r="C107" s="3" t="s">
        <v>105</v>
      </c>
      <c r="D107" s="19"/>
      <c r="E107" s="19"/>
      <c r="F107" s="19"/>
      <c r="G107" s="19"/>
      <c r="H107" s="12">
        <v>0</v>
      </c>
      <c r="I107" s="12">
        <v>0</v>
      </c>
      <c r="J107" s="12">
        <v>0</v>
      </c>
      <c r="K107" s="31">
        <v>0</v>
      </c>
      <c r="L107" s="43"/>
    </row>
    <row r="108" spans="1:13" ht="12.75">
      <c r="A108" s="13">
        <v>7500</v>
      </c>
      <c r="B108" s="13">
        <v>7500</v>
      </c>
      <c r="C108" s="3" t="s">
        <v>106</v>
      </c>
      <c r="D108" s="19"/>
      <c r="E108" s="19"/>
      <c r="F108" s="19"/>
      <c r="G108" s="19"/>
      <c r="H108" s="12">
        <v>0</v>
      </c>
      <c r="I108" s="12">
        <v>0</v>
      </c>
      <c r="J108" s="12">
        <v>0</v>
      </c>
      <c r="K108" s="31">
        <v>0</v>
      </c>
      <c r="L108" s="43"/>
      <c r="M108" t="s">
        <v>149</v>
      </c>
    </row>
    <row r="109" spans="1:12" ht="12.75">
      <c r="A109" s="13">
        <v>7601</v>
      </c>
      <c r="B109" s="13">
        <v>7601</v>
      </c>
      <c r="C109" s="3" t="s">
        <v>107</v>
      </c>
      <c r="D109" s="19"/>
      <c r="E109" s="19"/>
      <c r="F109" s="19"/>
      <c r="G109" s="19"/>
      <c r="H109" s="12">
        <v>0</v>
      </c>
      <c r="I109" s="12">
        <v>0</v>
      </c>
      <c r="J109" s="12">
        <v>0</v>
      </c>
      <c r="K109" s="31">
        <v>0</v>
      </c>
      <c r="L109" s="43">
        <v>-2962</v>
      </c>
    </row>
    <row r="110" spans="1:12" ht="12.75">
      <c r="A110" s="13">
        <v>7740</v>
      </c>
      <c r="B110" s="13">
        <v>7740</v>
      </c>
      <c r="C110" s="3" t="s">
        <v>108</v>
      </c>
      <c r="D110" s="19"/>
      <c r="E110" s="19"/>
      <c r="F110" s="19"/>
      <c r="G110" s="19"/>
      <c r="H110" s="12">
        <v>0</v>
      </c>
      <c r="I110" s="12">
        <v>0</v>
      </c>
      <c r="J110" s="12">
        <v>0</v>
      </c>
      <c r="K110" s="31">
        <v>0</v>
      </c>
      <c r="L110" s="43"/>
    </row>
    <row r="111" spans="1:12" ht="12.75">
      <c r="A111" s="13">
        <v>7770</v>
      </c>
      <c r="B111" s="13">
        <v>7770</v>
      </c>
      <c r="C111" s="3" t="s">
        <v>109</v>
      </c>
      <c r="D111" s="19"/>
      <c r="E111" s="19"/>
      <c r="F111" s="19"/>
      <c r="G111" s="19"/>
      <c r="H111" s="12">
        <v>0</v>
      </c>
      <c r="I111" s="12">
        <v>0</v>
      </c>
      <c r="J111" s="12">
        <v>8</v>
      </c>
      <c r="K111" s="31">
        <v>0</v>
      </c>
      <c r="L111" s="43">
        <v>14</v>
      </c>
    </row>
    <row r="112" spans="1:12" ht="12.75">
      <c r="A112" s="13">
        <v>7780</v>
      </c>
      <c r="B112" s="13">
        <v>7780</v>
      </c>
      <c r="C112" s="3" t="s">
        <v>110</v>
      </c>
      <c r="D112" s="19"/>
      <c r="E112" s="19"/>
      <c r="F112" s="19"/>
      <c r="G112" s="19"/>
      <c r="H112" s="12">
        <v>0</v>
      </c>
      <c r="I112" s="12">
        <v>0</v>
      </c>
      <c r="J112" s="12">
        <v>0</v>
      </c>
      <c r="K112" s="31">
        <v>0</v>
      </c>
      <c r="L112" s="43"/>
    </row>
    <row r="113" spans="1:12" ht="12.75">
      <c r="A113" s="13">
        <v>7790</v>
      </c>
      <c r="B113" s="13">
        <v>7790</v>
      </c>
      <c r="C113" s="3" t="s">
        <v>111</v>
      </c>
      <c r="D113" s="19"/>
      <c r="E113" s="19"/>
      <c r="F113" s="19"/>
      <c r="G113" s="19"/>
      <c r="H113" s="12">
        <v>0</v>
      </c>
      <c r="I113" s="12">
        <v>0</v>
      </c>
      <c r="J113" s="12">
        <v>0</v>
      </c>
      <c r="K113" s="31">
        <v>0</v>
      </c>
      <c r="L113" s="43"/>
    </row>
    <row r="114" spans="1:12" ht="12.75">
      <c r="A114" s="13">
        <v>7791</v>
      </c>
      <c r="B114" s="13">
        <v>7791</v>
      </c>
      <c r="C114" s="3" t="s">
        <v>121</v>
      </c>
      <c r="D114" s="19"/>
      <c r="E114" s="19"/>
      <c r="F114" s="19"/>
      <c r="G114" s="19"/>
      <c r="H114" s="12">
        <v>0</v>
      </c>
      <c r="I114" s="12">
        <v>0</v>
      </c>
      <c r="J114" s="12">
        <v>0</v>
      </c>
      <c r="K114" s="31">
        <v>0</v>
      </c>
      <c r="L114" s="43"/>
    </row>
    <row r="115" spans="1:12" ht="12.75">
      <c r="A115" s="13">
        <v>7795</v>
      </c>
      <c r="B115" s="13">
        <v>7795</v>
      </c>
      <c r="C115" s="3" t="s">
        <v>123</v>
      </c>
      <c r="D115" s="19"/>
      <c r="E115" s="19">
        <v>100</v>
      </c>
      <c r="F115" s="19">
        <v>300</v>
      </c>
      <c r="G115" s="19">
        <v>300</v>
      </c>
      <c r="H115" s="12">
        <v>29</v>
      </c>
      <c r="I115" s="12">
        <v>43</v>
      </c>
      <c r="J115" s="12">
        <v>222.04</v>
      </c>
      <c r="K115" s="31">
        <v>0</v>
      </c>
      <c r="L115" s="43">
        <v>414</v>
      </c>
    </row>
    <row r="116" spans="1:12" ht="12.75">
      <c r="A116" s="13">
        <v>7796</v>
      </c>
      <c r="B116" s="13">
        <v>7796</v>
      </c>
      <c r="C116" s="3" t="s">
        <v>124</v>
      </c>
      <c r="D116" s="19"/>
      <c r="E116" s="19"/>
      <c r="F116" s="19"/>
      <c r="G116" s="19"/>
      <c r="H116" s="12">
        <v>0</v>
      </c>
      <c r="I116" s="12">
        <v>0</v>
      </c>
      <c r="J116" s="12">
        <v>0</v>
      </c>
      <c r="K116" s="31">
        <v>0</v>
      </c>
      <c r="L116" s="43"/>
    </row>
    <row r="117" spans="1:12" ht="12.75">
      <c r="A117" s="13">
        <v>7797</v>
      </c>
      <c r="B117" s="13">
        <v>7797</v>
      </c>
      <c r="C117" s="3" t="s">
        <v>125</v>
      </c>
      <c r="D117" s="19"/>
      <c r="E117" s="19">
        <v>100</v>
      </c>
      <c r="F117" s="19">
        <v>150</v>
      </c>
      <c r="G117" s="19">
        <v>300</v>
      </c>
      <c r="H117" s="12">
        <v>0</v>
      </c>
      <c r="I117" s="12">
        <v>0</v>
      </c>
      <c r="J117" s="12">
        <v>0</v>
      </c>
      <c r="K117" s="31">
        <v>0</v>
      </c>
      <c r="L117" s="43"/>
    </row>
    <row r="118" spans="1:12" ht="12.75">
      <c r="A118" s="13">
        <v>7798</v>
      </c>
      <c r="B118" s="13">
        <v>7798</v>
      </c>
      <c r="C118" s="3" t="s">
        <v>129</v>
      </c>
      <c r="D118" s="19"/>
      <c r="E118" s="19"/>
      <c r="F118" s="19"/>
      <c r="G118" s="19"/>
      <c r="H118" s="12">
        <v>0</v>
      </c>
      <c r="I118" s="12">
        <v>0</v>
      </c>
      <c r="J118" s="12">
        <v>0</v>
      </c>
      <c r="K118" s="31">
        <v>0</v>
      </c>
      <c r="L118" s="43"/>
    </row>
    <row r="119" spans="1:12" ht="12.75">
      <c r="A119" s="13">
        <v>7830</v>
      </c>
      <c r="B119" s="13">
        <v>7830</v>
      </c>
      <c r="C119" s="3" t="s">
        <v>112</v>
      </c>
      <c r="D119" s="19"/>
      <c r="E119" s="19"/>
      <c r="F119" s="19"/>
      <c r="G119" s="19"/>
      <c r="H119" s="12">
        <v>0</v>
      </c>
      <c r="I119" s="12">
        <v>0</v>
      </c>
      <c r="J119" s="12">
        <v>0</v>
      </c>
      <c r="K119" s="31">
        <v>0</v>
      </c>
      <c r="L119" s="43"/>
    </row>
    <row r="120" spans="1:12" ht="12.75">
      <c r="A120" s="13">
        <v>7990</v>
      </c>
      <c r="B120" s="13">
        <v>7990</v>
      </c>
      <c r="C120" s="3" t="s">
        <v>113</v>
      </c>
      <c r="D120" s="19"/>
      <c r="E120" s="19"/>
      <c r="F120" s="19"/>
      <c r="G120" s="19"/>
      <c r="H120" s="12">
        <v>0</v>
      </c>
      <c r="I120" s="12">
        <v>0</v>
      </c>
      <c r="J120" s="12">
        <v>0</v>
      </c>
      <c r="K120" s="31">
        <v>0</v>
      </c>
      <c r="L120" s="43"/>
    </row>
    <row r="121" spans="1:12" ht="12.75">
      <c r="A121" s="13"/>
      <c r="B121" s="13"/>
      <c r="C121" s="3"/>
      <c r="D121" s="19"/>
      <c r="E121" s="19"/>
      <c r="F121" s="19"/>
      <c r="G121" s="19"/>
      <c r="H121" s="12"/>
      <c r="I121" s="12"/>
      <c r="J121" s="12"/>
      <c r="K121" s="31"/>
      <c r="L121" s="43"/>
    </row>
    <row r="122" spans="1:12" ht="12.75">
      <c r="A122" s="11"/>
      <c r="B122" s="11"/>
      <c r="C122" s="6" t="s">
        <v>6</v>
      </c>
      <c r="D122" s="24">
        <f>SUM(D84:D120)</f>
        <v>0</v>
      </c>
      <c r="E122" s="24">
        <f>SUM(E84:E120)</f>
        <v>15200</v>
      </c>
      <c r="F122" s="24">
        <f>SUM(F84:F120)</f>
        <v>29950</v>
      </c>
      <c r="G122" s="24">
        <f>SUM(G84:G120)</f>
        <v>30100</v>
      </c>
      <c r="H122" s="7">
        <f>SUM(H84:H121)</f>
        <v>29</v>
      </c>
      <c r="I122" s="7">
        <f>SUM(I84:I121)</f>
        <v>43</v>
      </c>
      <c r="J122" s="7">
        <f>SUM(J84:J121)</f>
        <v>2223.04</v>
      </c>
      <c r="K122" s="32">
        <f>SUM(K84:K121)</f>
        <v>15000</v>
      </c>
      <c r="L122" s="46">
        <f>SUM(L84:L121)</f>
        <v>-1878</v>
      </c>
    </row>
    <row r="123" spans="1:12" ht="12.75">
      <c r="A123" s="11"/>
      <c r="B123" s="11"/>
      <c r="C123" s="6"/>
      <c r="D123" s="20"/>
      <c r="E123" s="20"/>
      <c r="F123" s="20"/>
      <c r="G123" s="20"/>
      <c r="H123" s="12"/>
      <c r="I123" s="7"/>
      <c r="J123" s="7"/>
      <c r="K123" s="32"/>
      <c r="L123" s="43"/>
    </row>
    <row r="124" spans="1:12" ht="12.75">
      <c r="A124" s="13">
        <v>6000</v>
      </c>
      <c r="B124" s="13">
        <v>6000</v>
      </c>
      <c r="C124" s="3" t="s">
        <v>114</v>
      </c>
      <c r="D124" s="19"/>
      <c r="E124" s="19"/>
      <c r="F124" s="19"/>
      <c r="G124" s="19"/>
      <c r="H124" s="12">
        <v>0</v>
      </c>
      <c r="I124" s="12">
        <v>0</v>
      </c>
      <c r="J124" s="12">
        <v>0</v>
      </c>
      <c r="K124" s="31">
        <v>0</v>
      </c>
      <c r="L124" s="47">
        <v>0</v>
      </c>
    </row>
    <row r="125" spans="1:12" ht="12.75">
      <c r="A125" s="13">
        <v>6010</v>
      </c>
      <c r="B125" s="13">
        <v>6010</v>
      </c>
      <c r="C125" s="3" t="s">
        <v>115</v>
      </c>
      <c r="D125" s="19"/>
      <c r="E125" s="19"/>
      <c r="F125" s="19"/>
      <c r="G125" s="19"/>
      <c r="H125" s="12">
        <v>0</v>
      </c>
      <c r="I125" s="12">
        <v>0</v>
      </c>
      <c r="J125" s="12">
        <v>0</v>
      </c>
      <c r="K125" s="31">
        <v>0</v>
      </c>
      <c r="L125" s="43"/>
    </row>
    <row r="126" spans="1:12" ht="12.75">
      <c r="A126" s="11"/>
      <c r="B126" s="11"/>
      <c r="C126" s="6" t="s">
        <v>10</v>
      </c>
      <c r="D126" s="24">
        <f aca="true" t="shared" si="4" ref="D126:K126">SUM(D124:D125)</f>
        <v>0</v>
      </c>
      <c r="E126" s="24">
        <f t="shared" si="4"/>
        <v>0</v>
      </c>
      <c r="F126" s="24">
        <f t="shared" si="4"/>
        <v>0</v>
      </c>
      <c r="G126" s="24">
        <f t="shared" si="4"/>
        <v>0</v>
      </c>
      <c r="H126" s="7">
        <f t="shared" si="4"/>
        <v>0</v>
      </c>
      <c r="I126" s="7">
        <f t="shared" si="4"/>
        <v>0</v>
      </c>
      <c r="J126" s="7">
        <f t="shared" si="4"/>
        <v>0</v>
      </c>
      <c r="K126" s="32">
        <f t="shared" si="4"/>
        <v>0</v>
      </c>
      <c r="L126" s="43"/>
    </row>
    <row r="127" spans="1:12" ht="12.75">
      <c r="A127" s="13"/>
      <c r="B127" s="13"/>
      <c r="C127" s="3"/>
      <c r="D127" s="19"/>
      <c r="E127" s="19"/>
      <c r="F127" s="19"/>
      <c r="G127" s="19"/>
      <c r="H127" s="12"/>
      <c r="I127" s="12"/>
      <c r="J127" s="12"/>
      <c r="K127" s="31"/>
      <c r="L127" s="43"/>
    </row>
    <row r="128" spans="1:12" ht="13.5" customHeight="1">
      <c r="A128" s="11"/>
      <c r="B128" s="11"/>
      <c r="C128" s="6" t="s">
        <v>2</v>
      </c>
      <c r="D128" s="24">
        <f>D39-D126-D122-D82-D57</f>
        <v>0</v>
      </c>
      <c r="E128" s="24">
        <f>E39-E126-E122-E82-E57</f>
        <v>-7700</v>
      </c>
      <c r="F128" s="24">
        <f>F39-F126-F122-F82-F57</f>
        <v>-12100</v>
      </c>
      <c r="G128" s="24">
        <f>G39-G126-G122-G82-G57</f>
        <v>-5250</v>
      </c>
      <c r="H128" s="7">
        <f>H39-H57-H82-H122-H126</f>
        <v>-28</v>
      </c>
      <c r="I128" s="7">
        <f>I39-I57-I82-I122-I126</f>
        <v>10433.669999999998</v>
      </c>
      <c r="J128" s="7">
        <f>J39-J57-J82-J122-J126</f>
        <v>2854.430000000001</v>
      </c>
      <c r="K128" s="32">
        <f>K39-K57-K82-K122-K126</f>
        <v>1750</v>
      </c>
      <c r="L128" s="44">
        <f>L39-L57-L82-L122-L126</f>
        <v>33673</v>
      </c>
    </row>
    <row r="129" spans="1:12" ht="13.5" customHeight="1">
      <c r="A129" s="13"/>
      <c r="B129" s="13"/>
      <c r="C129" s="3"/>
      <c r="D129" s="19"/>
      <c r="E129" s="19"/>
      <c r="F129" s="19"/>
      <c r="G129" s="19"/>
      <c r="H129" s="12"/>
      <c r="I129" s="12"/>
      <c r="J129" s="12"/>
      <c r="K129" s="31"/>
      <c r="L129" s="43"/>
    </row>
    <row r="130" spans="1:12" ht="13.5" customHeight="1">
      <c r="A130" s="13">
        <v>8050</v>
      </c>
      <c r="B130" s="13">
        <v>8050</v>
      </c>
      <c r="C130" s="3" t="s">
        <v>7</v>
      </c>
      <c r="D130" s="19"/>
      <c r="E130" s="19"/>
      <c r="F130" s="19"/>
      <c r="G130" s="19"/>
      <c r="H130" s="12">
        <v>0</v>
      </c>
      <c r="I130" s="12">
        <v>0</v>
      </c>
      <c r="J130" s="12">
        <v>0</v>
      </c>
      <c r="K130" s="31">
        <v>0</v>
      </c>
      <c r="L130" s="47">
        <v>-109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19"/>
      <c r="E131" s="19"/>
      <c r="F131" s="19"/>
      <c r="G131" s="19"/>
      <c r="H131" s="12">
        <v>0</v>
      </c>
      <c r="I131" s="12">
        <v>0</v>
      </c>
      <c r="J131" s="12">
        <v>0</v>
      </c>
      <c r="K131" s="31">
        <v>0</v>
      </c>
      <c r="L131" s="43"/>
    </row>
    <row r="132" spans="1:12" ht="13.5" customHeight="1">
      <c r="A132" s="13">
        <v>8150</v>
      </c>
      <c r="B132" s="13">
        <v>8150</v>
      </c>
      <c r="C132" s="3" t="s">
        <v>116</v>
      </c>
      <c r="D132" s="19"/>
      <c r="E132" s="19"/>
      <c r="F132" s="19"/>
      <c r="G132" s="19"/>
      <c r="H132" s="12">
        <v>0</v>
      </c>
      <c r="I132" s="12">
        <v>0</v>
      </c>
      <c r="J132" s="12">
        <v>0</v>
      </c>
      <c r="K132" s="31">
        <v>0</v>
      </c>
      <c r="L132" s="43"/>
    </row>
    <row r="133" spans="1:12" ht="13.5" customHeight="1">
      <c r="A133" s="11"/>
      <c r="B133" s="11"/>
      <c r="C133" s="6" t="s">
        <v>17</v>
      </c>
      <c r="D133" s="24">
        <f aca="true" t="shared" si="5" ref="D133:L133">SUM(D130:D132)</f>
        <v>0</v>
      </c>
      <c r="E133" s="24">
        <f t="shared" si="5"/>
        <v>0</v>
      </c>
      <c r="F133" s="24">
        <f t="shared" si="5"/>
        <v>0</v>
      </c>
      <c r="G133" s="24">
        <f t="shared" si="5"/>
        <v>0</v>
      </c>
      <c r="H133" s="7">
        <f t="shared" si="5"/>
        <v>0</v>
      </c>
      <c r="I133" s="7">
        <f t="shared" si="5"/>
        <v>0</v>
      </c>
      <c r="J133" s="7">
        <f t="shared" si="5"/>
        <v>0</v>
      </c>
      <c r="K133" s="32">
        <f t="shared" si="5"/>
        <v>0</v>
      </c>
      <c r="L133" s="46">
        <f t="shared" si="5"/>
        <v>-109</v>
      </c>
    </row>
    <row r="134" spans="1:12" ht="12.75">
      <c r="A134" s="13"/>
      <c r="B134" s="13"/>
      <c r="C134" s="3"/>
      <c r="D134" s="19"/>
      <c r="E134" s="19"/>
      <c r="F134" s="19"/>
      <c r="G134" s="19"/>
      <c r="H134" s="12"/>
      <c r="I134" s="12"/>
      <c r="J134" s="12"/>
      <c r="K134" s="31"/>
      <c r="L134" s="43"/>
    </row>
    <row r="135" spans="1:12" ht="12.75">
      <c r="A135" s="11"/>
      <c r="B135" s="11"/>
      <c r="C135" s="8" t="s">
        <v>8</v>
      </c>
      <c r="D135" s="25">
        <f aca="true" t="shared" si="6" ref="D135:L135">D128-D133</f>
        <v>0</v>
      </c>
      <c r="E135" s="25">
        <f t="shared" si="6"/>
        <v>-7700</v>
      </c>
      <c r="F135" s="25">
        <f t="shared" si="6"/>
        <v>-12100</v>
      </c>
      <c r="G135" s="25">
        <f t="shared" si="6"/>
        <v>-5250</v>
      </c>
      <c r="H135" s="9">
        <f t="shared" si="6"/>
        <v>-28</v>
      </c>
      <c r="I135" s="9">
        <f t="shared" si="6"/>
        <v>10433.669999999998</v>
      </c>
      <c r="J135" s="9">
        <f t="shared" si="6"/>
        <v>2854.430000000001</v>
      </c>
      <c r="K135" s="33">
        <f t="shared" si="6"/>
        <v>1750</v>
      </c>
      <c r="L135" s="45">
        <f t="shared" si="6"/>
        <v>33782</v>
      </c>
    </row>
    <row r="136" spans="4:12" ht="15.75" customHeight="1">
      <c r="D136" s="38"/>
      <c r="E136" s="38"/>
      <c r="F136" s="38"/>
      <c r="G136" s="38"/>
      <c r="H136" s="38"/>
      <c r="I136" s="39"/>
      <c r="J136" s="39"/>
      <c r="K136" s="39"/>
      <c r="L136" s="40"/>
    </row>
    <row r="137" ht="12.75">
      <c r="L137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37"/>
  <sheetViews>
    <sheetView zoomScalePageLayoutView="0" workbookViewId="0" topLeftCell="A1">
      <selection activeCell="G128" sqref="G128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7" width="13.00390625" style="2" customWidth="1"/>
    <col min="8" max="11" width="10.421875" style="2" customWidth="1"/>
    <col min="12" max="12" width="10.421875" style="0" customWidth="1"/>
    <col min="13" max="13" width="17.421875" style="0" bestFit="1" customWidth="1"/>
    <col min="14" max="14" width="20.28125" style="0" bestFit="1" customWidth="1"/>
  </cols>
  <sheetData>
    <row r="1" spans="1:11" ht="15">
      <c r="A1" s="2">
        <v>118</v>
      </c>
      <c r="C1" s="1" t="s">
        <v>120</v>
      </c>
      <c r="D1" s="1" t="s">
        <v>130</v>
      </c>
      <c r="E1" s="1"/>
      <c r="F1" s="1"/>
      <c r="G1" s="1"/>
      <c r="J1" s="4"/>
      <c r="K1"/>
    </row>
    <row r="2" spans="3:11" ht="15">
      <c r="C2" s="1"/>
      <c r="D2" s="1"/>
      <c r="E2" s="1"/>
      <c r="F2" s="1"/>
      <c r="G2" s="1"/>
      <c r="H2" s="1"/>
      <c r="K2" s="1"/>
    </row>
    <row r="3" spans="3:11" ht="15">
      <c r="C3" s="1" t="s">
        <v>18</v>
      </c>
      <c r="D3" s="1"/>
      <c r="E3" s="1"/>
      <c r="F3" s="1"/>
      <c r="G3" s="1"/>
      <c r="H3" s="1"/>
      <c r="K3" s="1"/>
    </row>
    <row r="4" spans="3:11" ht="15">
      <c r="C4" s="1"/>
      <c r="D4" s="1"/>
      <c r="E4" s="1"/>
      <c r="F4" s="1"/>
      <c r="G4" s="1"/>
      <c r="H4" s="1"/>
      <c r="K4" s="1"/>
    </row>
    <row r="5" spans="1:11" s="18" customFormat="1" ht="12" hidden="1">
      <c r="A5" s="16"/>
      <c r="B5" s="16"/>
      <c r="C5" s="17"/>
      <c r="D5" s="17"/>
      <c r="E5" s="17"/>
      <c r="F5" s="17"/>
      <c r="G5" s="17"/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</row>
    <row r="6" spans="1:11" s="18" customFormat="1" ht="12" hidden="1">
      <c r="A6" s="16"/>
      <c r="B6" s="16"/>
      <c r="C6" s="17"/>
      <c r="D6" s="17"/>
      <c r="E6" s="17"/>
      <c r="F6" s="17"/>
      <c r="G6" s="17"/>
      <c r="H6" s="17">
        <f>'HS'!H6</f>
        <v>201803</v>
      </c>
      <c r="I6" s="17">
        <f>'HS'!I6</f>
        <v>201806</v>
      </c>
      <c r="J6" s="17" t="e">
        <f>'HS'!J6</f>
        <v>#REF!</v>
      </c>
      <c r="K6" s="17" t="e">
        <f>'HS'!K6</f>
        <v>#REF!</v>
      </c>
    </row>
    <row r="7" spans="4:14" ht="12.75">
      <c r="D7" s="23" t="s">
        <v>130</v>
      </c>
      <c r="E7" s="23" t="s">
        <v>130</v>
      </c>
      <c r="F7" s="23" t="s">
        <v>130</v>
      </c>
      <c r="G7" s="23" t="s">
        <v>130</v>
      </c>
      <c r="H7" s="27" t="s">
        <v>135</v>
      </c>
      <c r="I7" s="27" t="s">
        <v>135</v>
      </c>
      <c r="J7" s="27" t="s">
        <v>135</v>
      </c>
      <c r="K7" s="27" t="s">
        <v>131</v>
      </c>
      <c r="L7" s="29" t="s">
        <v>135</v>
      </c>
      <c r="M7" t="s">
        <v>137</v>
      </c>
      <c r="N7" t="s">
        <v>173</v>
      </c>
    </row>
    <row r="8" spans="1:12" ht="12.75">
      <c r="A8" s="4"/>
      <c r="B8" s="5"/>
      <c r="C8" s="22" t="s">
        <v>0</v>
      </c>
      <c r="D8" s="21" t="s">
        <v>30</v>
      </c>
      <c r="E8" s="21" t="s">
        <v>31</v>
      </c>
      <c r="F8" s="21" t="s">
        <v>32</v>
      </c>
      <c r="G8" s="21" t="s">
        <v>33</v>
      </c>
      <c r="H8" s="28" t="s">
        <v>132</v>
      </c>
      <c r="I8" s="28" t="s">
        <v>133</v>
      </c>
      <c r="J8" s="28" t="s">
        <v>134</v>
      </c>
      <c r="K8" s="28">
        <v>2018</v>
      </c>
      <c r="L8" s="30">
        <v>2017</v>
      </c>
    </row>
    <row r="9" spans="1:12" ht="12.75">
      <c r="A9" s="13"/>
      <c r="B9" s="13"/>
      <c r="C9" s="3"/>
      <c r="D9" s="19"/>
      <c r="E9" s="19"/>
      <c r="F9" s="19"/>
      <c r="G9" s="19"/>
      <c r="H9" s="12"/>
      <c r="I9" s="12"/>
      <c r="J9" s="12"/>
      <c r="K9" s="31"/>
      <c r="L9" s="42"/>
    </row>
    <row r="10" spans="1:13" ht="12.75">
      <c r="A10" s="13">
        <v>3100</v>
      </c>
      <c r="B10" s="13">
        <v>3100</v>
      </c>
      <c r="C10" s="3" t="s">
        <v>34</v>
      </c>
      <c r="D10" s="19"/>
      <c r="E10" s="19"/>
      <c r="F10" s="19"/>
      <c r="G10" s="19"/>
      <c r="H10" s="12">
        <v>0</v>
      </c>
      <c r="I10" s="12">
        <v>0</v>
      </c>
      <c r="J10" s="12">
        <v>0</v>
      </c>
      <c r="K10" s="31">
        <v>0</v>
      </c>
      <c r="L10" s="43"/>
      <c r="M10" t="s">
        <v>138</v>
      </c>
    </row>
    <row r="11" spans="1:12" ht="12.75">
      <c r="A11" s="13">
        <v>3120</v>
      </c>
      <c r="B11" s="13">
        <v>3120</v>
      </c>
      <c r="C11" s="3" t="s">
        <v>35</v>
      </c>
      <c r="D11" s="19"/>
      <c r="E11" s="19"/>
      <c r="F11" s="19"/>
      <c r="G11" s="19"/>
      <c r="H11" s="12">
        <v>0</v>
      </c>
      <c r="I11" s="12">
        <v>0</v>
      </c>
      <c r="J11" s="12">
        <v>0</v>
      </c>
      <c r="K11" s="31">
        <v>0</v>
      </c>
      <c r="L11" s="43"/>
    </row>
    <row r="12" spans="1:12" ht="12.75">
      <c r="A12" s="13">
        <v>3125</v>
      </c>
      <c r="B12" s="13">
        <v>3125</v>
      </c>
      <c r="C12" s="3" t="s">
        <v>36</v>
      </c>
      <c r="D12" s="19"/>
      <c r="E12" s="19"/>
      <c r="F12" s="19"/>
      <c r="G12" s="19"/>
      <c r="H12" s="12">
        <v>0</v>
      </c>
      <c r="I12" s="12">
        <v>0</v>
      </c>
      <c r="J12" s="12">
        <v>0</v>
      </c>
      <c r="K12" s="31">
        <v>0</v>
      </c>
      <c r="L12" s="43"/>
    </row>
    <row r="13" spans="1:12" ht="12.75">
      <c r="A13" s="13">
        <v>3130</v>
      </c>
      <c r="B13" s="13">
        <v>3130</v>
      </c>
      <c r="C13" s="3" t="s">
        <v>37</v>
      </c>
      <c r="D13" s="19">
        <v>2000</v>
      </c>
      <c r="E13" s="19">
        <v>2000</v>
      </c>
      <c r="F13" s="19">
        <v>2000</v>
      </c>
      <c r="G13" s="19">
        <v>2000</v>
      </c>
      <c r="H13" s="12">
        <v>1800</v>
      </c>
      <c r="I13" s="12">
        <v>2000</v>
      </c>
      <c r="J13" s="12">
        <v>2000</v>
      </c>
      <c r="K13" s="31">
        <v>0</v>
      </c>
      <c r="L13" s="43">
        <v>3700</v>
      </c>
    </row>
    <row r="14" spans="1:13" ht="12.75">
      <c r="A14" s="13">
        <v>3200</v>
      </c>
      <c r="B14" s="13">
        <v>3200</v>
      </c>
      <c r="C14" s="3" t="s">
        <v>38</v>
      </c>
      <c r="D14" s="19"/>
      <c r="E14" s="19"/>
      <c r="F14" s="19"/>
      <c r="G14" s="19"/>
      <c r="H14" s="12">
        <v>0</v>
      </c>
      <c r="I14" s="12">
        <v>0</v>
      </c>
      <c r="J14" s="12">
        <v>0</v>
      </c>
      <c r="K14" s="31">
        <v>0</v>
      </c>
      <c r="L14" s="43"/>
      <c r="M14" t="s">
        <v>138</v>
      </c>
    </row>
    <row r="15" spans="1:12" ht="12.75">
      <c r="A15" s="13">
        <v>3210</v>
      </c>
      <c r="B15" s="13">
        <v>3210</v>
      </c>
      <c r="C15" s="3" t="s">
        <v>39</v>
      </c>
      <c r="D15" s="19">
        <v>14000</v>
      </c>
      <c r="E15" s="19">
        <v>14000</v>
      </c>
      <c r="F15" s="19">
        <v>14000</v>
      </c>
      <c r="G15" s="19">
        <v>30000</v>
      </c>
      <c r="H15" s="12">
        <v>0</v>
      </c>
      <c r="I15" s="12">
        <v>0</v>
      </c>
      <c r="J15" s="12">
        <v>0</v>
      </c>
      <c r="K15" s="31">
        <v>0</v>
      </c>
      <c r="L15" s="43">
        <v>15800</v>
      </c>
    </row>
    <row r="16" spans="1:12" ht="12.75">
      <c r="A16" s="13">
        <v>3215</v>
      </c>
      <c r="B16" s="13">
        <v>3215</v>
      </c>
      <c r="C16" s="3" t="s">
        <v>40</v>
      </c>
      <c r="D16" s="19"/>
      <c r="E16" s="19"/>
      <c r="F16" s="19"/>
      <c r="G16" s="19"/>
      <c r="H16" s="12">
        <v>0</v>
      </c>
      <c r="I16" s="12">
        <v>0</v>
      </c>
      <c r="J16" s="12">
        <v>0</v>
      </c>
      <c r="K16" s="31">
        <v>0</v>
      </c>
      <c r="L16" s="43"/>
    </row>
    <row r="17" spans="1:12" ht="12.75">
      <c r="A17" s="13">
        <v>3217</v>
      </c>
      <c r="B17" s="13">
        <v>3217</v>
      </c>
      <c r="C17" s="3" t="s">
        <v>41</v>
      </c>
      <c r="D17" s="19"/>
      <c r="E17" s="19"/>
      <c r="F17" s="19"/>
      <c r="G17" s="19"/>
      <c r="H17" s="12">
        <v>0</v>
      </c>
      <c r="I17" s="12">
        <v>0</v>
      </c>
      <c r="J17" s="12">
        <v>0</v>
      </c>
      <c r="K17" s="31">
        <v>0</v>
      </c>
      <c r="L17" s="43"/>
    </row>
    <row r="18" spans="1:12" ht="12.75">
      <c r="A18" s="13">
        <v>3218</v>
      </c>
      <c r="B18" s="13">
        <v>3218</v>
      </c>
      <c r="C18" s="3" t="s">
        <v>42</v>
      </c>
      <c r="D18" s="19"/>
      <c r="E18" s="19"/>
      <c r="F18" s="19"/>
      <c r="G18" s="19"/>
      <c r="H18" s="12">
        <v>0</v>
      </c>
      <c r="I18" s="12">
        <v>0</v>
      </c>
      <c r="J18" s="12">
        <v>0</v>
      </c>
      <c r="K18" s="31">
        <v>0</v>
      </c>
      <c r="L18" s="43"/>
    </row>
    <row r="19" spans="1:13" ht="12.75">
      <c r="A19" s="13">
        <v>3220</v>
      </c>
      <c r="B19" s="13">
        <v>3220</v>
      </c>
      <c r="C19" s="3" t="s">
        <v>43</v>
      </c>
      <c r="D19" s="19"/>
      <c r="E19" s="19"/>
      <c r="F19" s="19"/>
      <c r="G19" s="19"/>
      <c r="H19" s="12">
        <v>0</v>
      </c>
      <c r="I19" s="12">
        <v>0</v>
      </c>
      <c r="J19" s="12">
        <v>0</v>
      </c>
      <c r="K19" s="31">
        <v>0</v>
      </c>
      <c r="L19" s="43"/>
      <c r="M19" t="s">
        <v>139</v>
      </c>
    </row>
    <row r="20" spans="1:13" ht="12.75">
      <c r="A20" s="13">
        <v>3320</v>
      </c>
      <c r="B20" s="13">
        <v>3320</v>
      </c>
      <c r="C20" s="3" t="s">
        <v>44</v>
      </c>
      <c r="D20" s="19"/>
      <c r="E20" s="19"/>
      <c r="F20" s="19"/>
      <c r="G20" s="19"/>
      <c r="H20" s="12">
        <v>0</v>
      </c>
      <c r="I20" s="12">
        <v>0</v>
      </c>
      <c r="J20" s="12">
        <v>0</v>
      </c>
      <c r="K20" s="31">
        <v>0</v>
      </c>
      <c r="L20" s="43"/>
      <c r="M20" t="s">
        <v>140</v>
      </c>
    </row>
    <row r="21" spans="1:12" ht="12.75">
      <c r="A21" s="13">
        <v>3321</v>
      </c>
      <c r="B21" s="13">
        <v>3321</v>
      </c>
      <c r="C21" s="3" t="s">
        <v>45</v>
      </c>
      <c r="D21" s="19"/>
      <c r="E21" s="19"/>
      <c r="F21" s="19"/>
      <c r="G21" s="19"/>
      <c r="H21" s="12">
        <v>0</v>
      </c>
      <c r="I21" s="12">
        <v>0</v>
      </c>
      <c r="J21" s="12">
        <v>0</v>
      </c>
      <c r="K21" s="31">
        <v>0</v>
      </c>
      <c r="L21" s="43"/>
    </row>
    <row r="22" spans="1:13" ht="12.75">
      <c r="A22" s="13">
        <v>3325</v>
      </c>
      <c r="B22" s="13">
        <v>3325</v>
      </c>
      <c r="C22" s="3" t="s">
        <v>15</v>
      </c>
      <c r="D22" s="19"/>
      <c r="E22" s="19"/>
      <c r="F22" s="19"/>
      <c r="G22" s="19"/>
      <c r="H22" s="12">
        <v>0</v>
      </c>
      <c r="I22" s="12">
        <v>0</v>
      </c>
      <c r="J22" s="12">
        <v>0</v>
      </c>
      <c r="K22" s="31">
        <v>0</v>
      </c>
      <c r="L22" s="43"/>
      <c r="M22" t="s">
        <v>141</v>
      </c>
    </row>
    <row r="23" spans="1:12" ht="12.75">
      <c r="A23" s="13">
        <v>3350</v>
      </c>
      <c r="B23" s="13">
        <v>3350</v>
      </c>
      <c r="C23" s="3" t="s">
        <v>46</v>
      </c>
      <c r="D23" s="19"/>
      <c r="E23" s="19"/>
      <c r="F23" s="19"/>
      <c r="G23" s="19"/>
      <c r="H23" s="12">
        <v>0</v>
      </c>
      <c r="I23" s="12">
        <v>0</v>
      </c>
      <c r="J23" s="12">
        <v>0</v>
      </c>
      <c r="K23" s="31">
        <v>0</v>
      </c>
      <c r="L23" s="43"/>
    </row>
    <row r="24" spans="1:12" ht="12.75">
      <c r="A24" s="13">
        <v>3360</v>
      </c>
      <c r="B24" s="13">
        <v>3360</v>
      </c>
      <c r="C24" s="3" t="s">
        <v>47</v>
      </c>
      <c r="D24" s="19"/>
      <c r="E24" s="19"/>
      <c r="F24" s="19"/>
      <c r="G24" s="19"/>
      <c r="H24" s="12">
        <v>0</v>
      </c>
      <c r="I24" s="12">
        <v>0</v>
      </c>
      <c r="J24" s="12">
        <v>0</v>
      </c>
      <c r="K24" s="31">
        <v>0</v>
      </c>
      <c r="L24" s="43"/>
    </row>
    <row r="25" spans="1:12" ht="12.75">
      <c r="A25" s="13">
        <v>3440</v>
      </c>
      <c r="B25" s="13">
        <v>3440</v>
      </c>
      <c r="C25" s="3" t="s">
        <v>20</v>
      </c>
      <c r="D25" s="19"/>
      <c r="E25" s="19"/>
      <c r="F25" s="19"/>
      <c r="G25" s="19"/>
      <c r="H25" s="12">
        <v>0</v>
      </c>
      <c r="I25" s="12">
        <v>0</v>
      </c>
      <c r="J25" s="12">
        <v>0</v>
      </c>
      <c r="K25" s="31">
        <v>0</v>
      </c>
      <c r="L25" s="43"/>
    </row>
    <row r="26" spans="1:12" ht="12.75">
      <c r="A26" s="13">
        <v>3500</v>
      </c>
      <c r="B26" s="13">
        <v>3500</v>
      </c>
      <c r="C26" s="3" t="s">
        <v>16</v>
      </c>
      <c r="D26" s="19"/>
      <c r="E26" s="19"/>
      <c r="F26" s="19"/>
      <c r="G26" s="19"/>
      <c r="H26" s="12">
        <v>0</v>
      </c>
      <c r="I26" s="12">
        <v>0</v>
      </c>
      <c r="J26" s="12">
        <v>0</v>
      </c>
      <c r="K26" s="31">
        <v>0</v>
      </c>
      <c r="L26" s="43"/>
    </row>
    <row r="27" spans="1:12" ht="12.75">
      <c r="A27" s="13">
        <v>3605</v>
      </c>
      <c r="B27" s="13">
        <v>3605</v>
      </c>
      <c r="C27" s="3" t="s">
        <v>48</v>
      </c>
      <c r="D27" s="19"/>
      <c r="E27" s="19"/>
      <c r="F27" s="19"/>
      <c r="G27" s="19"/>
      <c r="H27" s="12">
        <v>0</v>
      </c>
      <c r="I27" s="12">
        <v>0</v>
      </c>
      <c r="J27" s="12">
        <v>0</v>
      </c>
      <c r="K27" s="31">
        <v>0</v>
      </c>
      <c r="L27" s="43"/>
    </row>
    <row r="28" spans="1:12" ht="12.75">
      <c r="A28" s="13">
        <v>3610</v>
      </c>
      <c r="B28" s="13">
        <v>3610</v>
      </c>
      <c r="C28" s="3" t="s">
        <v>49</v>
      </c>
      <c r="D28" s="19"/>
      <c r="E28" s="19"/>
      <c r="F28" s="19"/>
      <c r="G28" s="19"/>
      <c r="H28" s="12">
        <v>0</v>
      </c>
      <c r="I28" s="12">
        <v>0</v>
      </c>
      <c r="J28" s="12">
        <v>0</v>
      </c>
      <c r="K28" s="31">
        <v>0</v>
      </c>
      <c r="L28" s="43"/>
    </row>
    <row r="29" spans="1:12" ht="12.75">
      <c r="A29" s="13"/>
      <c r="B29" s="13"/>
      <c r="C29" s="6" t="s">
        <v>3</v>
      </c>
      <c r="D29" s="24">
        <f aca="true" t="shared" si="0" ref="D29:L29">SUM(D10:D28)</f>
        <v>16000</v>
      </c>
      <c r="E29" s="24">
        <f t="shared" si="0"/>
        <v>16000</v>
      </c>
      <c r="F29" s="24">
        <f t="shared" si="0"/>
        <v>16000</v>
      </c>
      <c r="G29" s="24">
        <f t="shared" si="0"/>
        <v>32000</v>
      </c>
      <c r="H29" s="7">
        <f t="shared" si="0"/>
        <v>1800</v>
      </c>
      <c r="I29" s="7">
        <f t="shared" si="0"/>
        <v>2000</v>
      </c>
      <c r="J29" s="7">
        <f t="shared" si="0"/>
        <v>2000</v>
      </c>
      <c r="K29" s="32">
        <f t="shared" si="0"/>
        <v>0</v>
      </c>
      <c r="L29" s="44">
        <f t="shared" si="0"/>
        <v>19500</v>
      </c>
    </row>
    <row r="30" spans="1:12" ht="12.75">
      <c r="A30" s="13"/>
      <c r="B30" s="13"/>
      <c r="C30" s="3"/>
      <c r="D30" s="19"/>
      <c r="E30" s="19"/>
      <c r="F30" s="19"/>
      <c r="G30" s="19"/>
      <c r="H30" s="12"/>
      <c r="I30" s="12"/>
      <c r="J30" s="12"/>
      <c r="K30" s="31"/>
      <c r="L30" s="43"/>
    </row>
    <row r="31" spans="1:12" ht="12.75">
      <c r="A31" s="13">
        <v>3240</v>
      </c>
      <c r="B31" s="13">
        <v>3240</v>
      </c>
      <c r="C31" s="3" t="s">
        <v>50</v>
      </c>
      <c r="D31" s="19"/>
      <c r="E31" s="19"/>
      <c r="F31" s="19"/>
      <c r="G31" s="19"/>
      <c r="H31" s="12">
        <v>0</v>
      </c>
      <c r="I31" s="12">
        <v>0</v>
      </c>
      <c r="J31" s="12">
        <v>0</v>
      </c>
      <c r="K31" s="31">
        <v>0</v>
      </c>
      <c r="L31" s="43"/>
    </row>
    <row r="32" spans="1:13" ht="12.75">
      <c r="A32" s="13">
        <v>3441</v>
      </c>
      <c r="B32" s="13">
        <v>3441</v>
      </c>
      <c r="C32" s="3" t="s">
        <v>51</v>
      </c>
      <c r="D32" s="19"/>
      <c r="E32" s="19"/>
      <c r="F32" s="19"/>
      <c r="G32" s="19"/>
      <c r="H32" s="12">
        <v>0</v>
      </c>
      <c r="I32" s="12">
        <v>0</v>
      </c>
      <c r="J32" s="12">
        <v>0</v>
      </c>
      <c r="K32" s="31">
        <v>0</v>
      </c>
      <c r="L32" s="43">
        <v>996</v>
      </c>
      <c r="M32" t="s">
        <v>142</v>
      </c>
    </row>
    <row r="33" spans="1:13" ht="12.75">
      <c r="A33" s="13">
        <v>3461</v>
      </c>
      <c r="B33" s="13">
        <v>3461</v>
      </c>
      <c r="C33" s="3" t="s">
        <v>52</v>
      </c>
      <c r="D33" s="19"/>
      <c r="E33" s="19"/>
      <c r="F33" s="19">
        <v>18000</v>
      </c>
      <c r="G33" s="19">
        <v>18000</v>
      </c>
      <c r="H33" s="12">
        <v>0</v>
      </c>
      <c r="I33" s="12">
        <v>0</v>
      </c>
      <c r="J33" s="12">
        <v>0</v>
      </c>
      <c r="K33" s="31">
        <v>0</v>
      </c>
      <c r="L33" s="43">
        <v>23889</v>
      </c>
      <c r="M33" t="s">
        <v>143</v>
      </c>
    </row>
    <row r="34" spans="1:12" ht="12.75">
      <c r="A34" s="13">
        <v>3630</v>
      </c>
      <c r="B34" s="13">
        <v>3630</v>
      </c>
      <c r="C34" s="3" t="s">
        <v>53</v>
      </c>
      <c r="D34" s="19"/>
      <c r="E34" s="19"/>
      <c r="F34" s="19"/>
      <c r="G34" s="19"/>
      <c r="H34" s="12">
        <v>0</v>
      </c>
      <c r="I34" s="12">
        <v>0</v>
      </c>
      <c r="J34" s="12">
        <v>0</v>
      </c>
      <c r="K34" s="31">
        <v>0</v>
      </c>
      <c r="L34" s="43"/>
    </row>
    <row r="35" spans="1:13" ht="12.75">
      <c r="A35" s="13">
        <v>3800</v>
      </c>
      <c r="B35" s="13">
        <v>3800</v>
      </c>
      <c r="C35" s="3" t="s">
        <v>126</v>
      </c>
      <c r="D35" s="19"/>
      <c r="E35" s="19"/>
      <c r="F35" s="19"/>
      <c r="G35" s="19"/>
      <c r="H35" s="12">
        <v>0</v>
      </c>
      <c r="I35" s="12">
        <v>0</v>
      </c>
      <c r="J35" s="12">
        <v>0</v>
      </c>
      <c r="K35" s="31">
        <v>0</v>
      </c>
      <c r="L35" s="43"/>
      <c r="M35" t="s">
        <v>144</v>
      </c>
    </row>
    <row r="36" spans="1:12" ht="12.75">
      <c r="A36" s="13">
        <v>3990</v>
      </c>
      <c r="B36" s="13">
        <v>3990</v>
      </c>
      <c r="C36" s="3" t="s">
        <v>54</v>
      </c>
      <c r="D36" s="19"/>
      <c r="E36" s="19"/>
      <c r="F36" s="19"/>
      <c r="G36" s="19"/>
      <c r="H36" s="12">
        <v>0</v>
      </c>
      <c r="I36" s="12">
        <v>0</v>
      </c>
      <c r="J36" s="12">
        <v>0</v>
      </c>
      <c r="K36" s="31">
        <v>0</v>
      </c>
      <c r="L36" s="43"/>
    </row>
    <row r="37" spans="1:12" ht="12.75">
      <c r="A37" s="13">
        <v>3995</v>
      </c>
      <c r="B37" s="13">
        <v>3995</v>
      </c>
      <c r="C37" s="3" t="s">
        <v>21</v>
      </c>
      <c r="D37" s="19"/>
      <c r="E37" s="19"/>
      <c r="F37" s="19"/>
      <c r="G37" s="19"/>
      <c r="H37" s="12">
        <v>0</v>
      </c>
      <c r="I37" s="12">
        <v>0</v>
      </c>
      <c r="J37" s="12">
        <v>0</v>
      </c>
      <c r="K37" s="31">
        <v>0</v>
      </c>
      <c r="L37" s="43"/>
    </row>
    <row r="38" spans="1:12" ht="12.75">
      <c r="A38" s="13"/>
      <c r="B38" s="13"/>
      <c r="C38" s="6" t="s">
        <v>9</v>
      </c>
      <c r="D38" s="24">
        <f aca="true" t="shared" si="1" ref="D38:L38">SUM(D31:D37)</f>
        <v>0</v>
      </c>
      <c r="E38" s="24">
        <f t="shared" si="1"/>
        <v>0</v>
      </c>
      <c r="F38" s="24">
        <f t="shared" si="1"/>
        <v>18000</v>
      </c>
      <c r="G38" s="24">
        <f t="shared" si="1"/>
        <v>18000</v>
      </c>
      <c r="H38" s="7">
        <f t="shared" si="1"/>
        <v>0</v>
      </c>
      <c r="I38" s="7">
        <f t="shared" si="1"/>
        <v>0</v>
      </c>
      <c r="J38" s="7">
        <f t="shared" si="1"/>
        <v>0</v>
      </c>
      <c r="K38" s="32">
        <f t="shared" si="1"/>
        <v>0</v>
      </c>
      <c r="L38" s="44">
        <f t="shared" si="1"/>
        <v>24885</v>
      </c>
    </row>
    <row r="39" spans="1:12" ht="12.75">
      <c r="A39" s="11"/>
      <c r="B39" s="11"/>
      <c r="C39" s="6" t="s">
        <v>1</v>
      </c>
      <c r="D39" s="24">
        <f>SUM(D29,D38)</f>
        <v>16000</v>
      </c>
      <c r="E39" s="24">
        <f>SUM(E29,E38)</f>
        <v>16000</v>
      </c>
      <c r="F39" s="24">
        <f>SUM(F29,F38)</f>
        <v>34000</v>
      </c>
      <c r="G39" s="24">
        <f>SUM(G29,G38)</f>
        <v>50000</v>
      </c>
      <c r="H39" s="7">
        <f>H29+H38</f>
        <v>1800</v>
      </c>
      <c r="I39" s="7">
        <f>I29+I38</f>
        <v>2000</v>
      </c>
      <c r="J39" s="7">
        <f>J29+J38</f>
        <v>2000</v>
      </c>
      <c r="K39" s="32">
        <f>K29+K38</f>
        <v>0</v>
      </c>
      <c r="L39" s="44">
        <f>L29+L38</f>
        <v>44385</v>
      </c>
    </row>
    <row r="40" spans="1:12" ht="12.75">
      <c r="A40" s="13"/>
      <c r="B40" s="13"/>
      <c r="C40" s="3"/>
      <c r="D40" s="19"/>
      <c r="E40" s="19"/>
      <c r="F40" s="19"/>
      <c r="G40" s="19"/>
      <c r="H40" s="12"/>
      <c r="I40" s="12"/>
      <c r="J40" s="12"/>
      <c r="K40" s="31"/>
      <c r="L40" s="43"/>
    </row>
    <row r="41" spans="1:12" ht="12.75">
      <c r="A41" s="13">
        <v>4220</v>
      </c>
      <c r="B41" s="13">
        <v>4220</v>
      </c>
      <c r="C41" s="3" t="s">
        <v>55</v>
      </c>
      <c r="D41" s="19"/>
      <c r="E41" s="19"/>
      <c r="F41" s="19"/>
      <c r="G41" s="19"/>
      <c r="H41" s="12">
        <v>0</v>
      </c>
      <c r="I41" s="12">
        <v>0</v>
      </c>
      <c r="J41" s="12">
        <v>0</v>
      </c>
      <c r="K41" s="31">
        <v>0</v>
      </c>
      <c r="L41" s="43"/>
    </row>
    <row r="42" spans="1:12" ht="12.75">
      <c r="A42" s="13">
        <v>4221</v>
      </c>
      <c r="B42" s="13">
        <v>4221</v>
      </c>
      <c r="C42" s="3" t="s">
        <v>22</v>
      </c>
      <c r="D42" s="19"/>
      <c r="E42" s="19"/>
      <c r="F42" s="19"/>
      <c r="G42" s="19"/>
      <c r="H42" s="12">
        <v>0</v>
      </c>
      <c r="I42" s="12">
        <v>0</v>
      </c>
      <c r="J42" s="12">
        <v>0</v>
      </c>
      <c r="K42" s="31">
        <v>0</v>
      </c>
      <c r="L42" s="43"/>
    </row>
    <row r="43" spans="1:13" ht="12.75">
      <c r="A43" s="13">
        <v>4222</v>
      </c>
      <c r="B43" s="13">
        <v>4222</v>
      </c>
      <c r="C43" s="3" t="s">
        <v>128</v>
      </c>
      <c r="D43" s="19"/>
      <c r="E43" s="19"/>
      <c r="F43" s="19"/>
      <c r="G43" s="19"/>
      <c r="H43" s="12">
        <v>0</v>
      </c>
      <c r="I43" s="12">
        <v>0</v>
      </c>
      <c r="J43" s="12">
        <v>0</v>
      </c>
      <c r="K43" s="31">
        <v>0</v>
      </c>
      <c r="L43" s="43"/>
      <c r="M43" t="s">
        <v>145</v>
      </c>
    </row>
    <row r="44" spans="1:13" ht="12.75">
      <c r="A44" s="13">
        <v>4225</v>
      </c>
      <c r="B44" s="13">
        <v>4225</v>
      </c>
      <c r="C44" s="3" t="s">
        <v>56</v>
      </c>
      <c r="D44" s="19"/>
      <c r="E44" s="19"/>
      <c r="F44" s="19"/>
      <c r="G44" s="19"/>
      <c r="H44" s="12">
        <v>0</v>
      </c>
      <c r="I44" s="12">
        <v>0</v>
      </c>
      <c r="J44" s="12">
        <v>0</v>
      </c>
      <c r="K44" s="31">
        <v>0</v>
      </c>
      <c r="L44" s="43"/>
      <c r="M44" t="s">
        <v>140</v>
      </c>
    </row>
    <row r="45" spans="1:13" ht="12.75">
      <c r="A45" s="13">
        <v>4228</v>
      </c>
      <c r="B45" s="13">
        <v>4228</v>
      </c>
      <c r="C45" s="3" t="s">
        <v>57</v>
      </c>
      <c r="D45" s="19"/>
      <c r="E45" s="19"/>
      <c r="F45" s="19"/>
      <c r="G45" s="19"/>
      <c r="H45" s="12">
        <v>0</v>
      </c>
      <c r="I45" s="12">
        <v>0</v>
      </c>
      <c r="J45" s="12">
        <v>0</v>
      </c>
      <c r="K45" s="31">
        <v>0</v>
      </c>
      <c r="L45" s="43"/>
      <c r="M45" t="s">
        <v>141</v>
      </c>
    </row>
    <row r="46" spans="1:12" ht="12.75">
      <c r="A46" s="13">
        <v>4230</v>
      </c>
      <c r="B46" s="13">
        <v>4230</v>
      </c>
      <c r="C46" s="3" t="s">
        <v>58</v>
      </c>
      <c r="D46" s="19">
        <v>10000</v>
      </c>
      <c r="E46" s="19">
        <v>10000</v>
      </c>
      <c r="F46" s="19">
        <v>10000</v>
      </c>
      <c r="G46" s="19">
        <v>10000</v>
      </c>
      <c r="H46" s="12">
        <v>0</v>
      </c>
      <c r="I46" s="12">
        <v>0</v>
      </c>
      <c r="J46" s="12">
        <v>0</v>
      </c>
      <c r="K46" s="31">
        <v>0</v>
      </c>
      <c r="L46" s="43">
        <v>10000</v>
      </c>
    </row>
    <row r="47" spans="1:12" ht="12.75">
      <c r="A47" s="13">
        <v>4241</v>
      </c>
      <c r="B47" s="13">
        <v>4241</v>
      </c>
      <c r="C47" s="3" t="s">
        <v>60</v>
      </c>
      <c r="D47" s="19">
        <v>2000</v>
      </c>
      <c r="E47" s="19">
        <v>2000</v>
      </c>
      <c r="F47" s="19">
        <v>2000</v>
      </c>
      <c r="G47" s="19">
        <v>2000</v>
      </c>
      <c r="H47" s="12">
        <v>0</v>
      </c>
      <c r="I47" s="12">
        <v>0</v>
      </c>
      <c r="J47" s="12">
        <v>0</v>
      </c>
      <c r="K47" s="31">
        <v>0</v>
      </c>
      <c r="L47" s="43"/>
    </row>
    <row r="48" spans="1:12" ht="12.75">
      <c r="A48" s="13">
        <v>4247</v>
      </c>
      <c r="B48" s="13">
        <v>4247</v>
      </c>
      <c r="C48" s="3" t="s">
        <v>23</v>
      </c>
      <c r="D48" s="19"/>
      <c r="E48" s="19"/>
      <c r="F48" s="19"/>
      <c r="G48" s="19"/>
      <c r="H48" s="12">
        <v>0</v>
      </c>
      <c r="I48" s="12">
        <v>0</v>
      </c>
      <c r="J48" s="12">
        <v>0</v>
      </c>
      <c r="K48" s="31">
        <v>0</v>
      </c>
      <c r="L48" s="43"/>
    </row>
    <row r="49" spans="1:12" ht="12.75">
      <c r="A49" s="13">
        <v>4280</v>
      </c>
      <c r="B49" s="13">
        <v>4280</v>
      </c>
      <c r="C49" s="3" t="s">
        <v>62</v>
      </c>
      <c r="D49" s="19"/>
      <c r="E49" s="19"/>
      <c r="F49" s="19"/>
      <c r="G49" s="19"/>
      <c r="H49" s="12">
        <v>0</v>
      </c>
      <c r="I49" s="12">
        <v>0</v>
      </c>
      <c r="J49" s="12">
        <v>0</v>
      </c>
      <c r="K49" s="31">
        <v>0</v>
      </c>
      <c r="L49" s="43"/>
    </row>
    <row r="50" spans="1:12" ht="12.75">
      <c r="A50" s="13">
        <v>4300</v>
      </c>
      <c r="B50" s="13">
        <v>4300</v>
      </c>
      <c r="C50" s="3" t="s">
        <v>63</v>
      </c>
      <c r="D50" s="19"/>
      <c r="E50" s="19"/>
      <c r="F50" s="19"/>
      <c r="G50" s="19"/>
      <c r="H50" s="12">
        <v>0</v>
      </c>
      <c r="I50" s="12">
        <v>0</v>
      </c>
      <c r="J50" s="12">
        <v>0</v>
      </c>
      <c r="K50" s="31">
        <v>0</v>
      </c>
      <c r="L50" s="43"/>
    </row>
    <row r="51" spans="1:12" ht="12.75">
      <c r="A51" s="13">
        <v>4331</v>
      </c>
      <c r="B51" s="13">
        <v>4331</v>
      </c>
      <c r="C51" s="3" t="s">
        <v>64</v>
      </c>
      <c r="D51" s="19"/>
      <c r="E51" s="19"/>
      <c r="F51" s="19"/>
      <c r="G51" s="19"/>
      <c r="H51" s="12">
        <v>0</v>
      </c>
      <c r="I51" s="12">
        <v>0</v>
      </c>
      <c r="J51" s="12">
        <v>0</v>
      </c>
      <c r="K51" s="31">
        <v>0</v>
      </c>
      <c r="L51" s="43"/>
    </row>
    <row r="52" spans="1:13" ht="12.75">
      <c r="A52" s="13">
        <v>4500</v>
      </c>
      <c r="B52" s="13">
        <v>4500</v>
      </c>
      <c r="C52" s="3" t="s">
        <v>65</v>
      </c>
      <c r="D52" s="19"/>
      <c r="E52" s="19"/>
      <c r="F52" s="19"/>
      <c r="G52" s="19"/>
      <c r="H52" s="12">
        <v>0</v>
      </c>
      <c r="I52" s="12">
        <v>0</v>
      </c>
      <c r="J52" s="12">
        <v>0</v>
      </c>
      <c r="K52" s="31">
        <v>0</v>
      </c>
      <c r="L52" s="43"/>
      <c r="M52" t="s">
        <v>138</v>
      </c>
    </row>
    <row r="53" spans="1:13" ht="12.75">
      <c r="A53" s="13">
        <v>4800</v>
      </c>
      <c r="B53" s="13">
        <v>4800</v>
      </c>
      <c r="C53" s="3" t="s">
        <v>127</v>
      </c>
      <c r="D53" s="19"/>
      <c r="E53" s="19"/>
      <c r="F53" s="19"/>
      <c r="G53" s="19"/>
      <c r="H53" s="12">
        <v>0</v>
      </c>
      <c r="I53" s="12">
        <v>0</v>
      </c>
      <c r="J53" s="12">
        <v>0</v>
      </c>
      <c r="K53" s="31">
        <v>0</v>
      </c>
      <c r="L53" s="43"/>
      <c r="M53" t="s">
        <v>146</v>
      </c>
    </row>
    <row r="54" spans="1:12" ht="12.75">
      <c r="A54" s="13">
        <v>4990</v>
      </c>
      <c r="B54" s="13">
        <v>4990</v>
      </c>
      <c r="C54" s="3" t="s">
        <v>66</v>
      </c>
      <c r="D54" s="19"/>
      <c r="E54" s="19"/>
      <c r="F54" s="19"/>
      <c r="G54" s="19"/>
      <c r="H54" s="12">
        <v>2200</v>
      </c>
      <c r="I54" s="12">
        <v>1900</v>
      </c>
      <c r="J54" s="12">
        <v>1900</v>
      </c>
      <c r="K54" s="31">
        <v>0</v>
      </c>
      <c r="L54" s="43">
        <v>21100</v>
      </c>
    </row>
    <row r="55" spans="1:12" ht="12.75">
      <c r="A55" s="13">
        <v>6550</v>
      </c>
      <c r="B55" s="13">
        <v>6550</v>
      </c>
      <c r="C55" s="3" t="s">
        <v>84</v>
      </c>
      <c r="D55" s="19">
        <v>15000</v>
      </c>
      <c r="E55" s="19">
        <v>15000</v>
      </c>
      <c r="F55" s="19">
        <v>15000</v>
      </c>
      <c r="G55" s="19">
        <v>15000</v>
      </c>
      <c r="H55" s="12">
        <v>0</v>
      </c>
      <c r="I55" s="12">
        <v>0</v>
      </c>
      <c r="J55" s="12">
        <v>0</v>
      </c>
      <c r="K55" s="31">
        <v>0</v>
      </c>
      <c r="L55" s="43">
        <v>6298</v>
      </c>
    </row>
    <row r="56" spans="1:12" ht="12.75">
      <c r="A56" s="13">
        <v>6555</v>
      </c>
      <c r="B56" s="13">
        <v>6555</v>
      </c>
      <c r="C56" s="3" t="s">
        <v>85</v>
      </c>
      <c r="D56" s="19"/>
      <c r="E56" s="19"/>
      <c r="F56" s="19"/>
      <c r="G56" s="19"/>
      <c r="H56" s="12">
        <v>0</v>
      </c>
      <c r="I56" s="12">
        <v>0</v>
      </c>
      <c r="J56" s="12">
        <v>0</v>
      </c>
      <c r="K56" s="31">
        <v>0</v>
      </c>
      <c r="L56" s="43"/>
    </row>
    <row r="57" spans="1:12" ht="12.75">
      <c r="A57" s="11"/>
      <c r="B57" s="11"/>
      <c r="C57" s="6" t="s">
        <v>4</v>
      </c>
      <c r="D57" s="24">
        <f aca="true" t="shared" si="2" ref="D57:L57">SUM(D41:D56)</f>
        <v>27000</v>
      </c>
      <c r="E57" s="24">
        <f t="shared" si="2"/>
        <v>27000</v>
      </c>
      <c r="F57" s="24">
        <f t="shared" si="2"/>
        <v>27000</v>
      </c>
      <c r="G57" s="24">
        <f t="shared" si="2"/>
        <v>27000</v>
      </c>
      <c r="H57" s="7">
        <f t="shared" si="2"/>
        <v>2200</v>
      </c>
      <c r="I57" s="7">
        <f t="shared" si="2"/>
        <v>1900</v>
      </c>
      <c r="J57" s="7">
        <f t="shared" si="2"/>
        <v>1900</v>
      </c>
      <c r="K57" s="32">
        <f t="shared" si="2"/>
        <v>0</v>
      </c>
      <c r="L57" s="44">
        <f t="shared" si="2"/>
        <v>37398</v>
      </c>
    </row>
    <row r="58" spans="1:12" ht="12.75">
      <c r="A58" s="13"/>
      <c r="B58" s="13"/>
      <c r="C58" s="3"/>
      <c r="D58" s="19"/>
      <c r="E58" s="19"/>
      <c r="F58" s="19"/>
      <c r="G58" s="19"/>
      <c r="H58" s="12"/>
      <c r="I58" s="12"/>
      <c r="J58" s="12"/>
      <c r="K58" s="31"/>
      <c r="L58" s="43"/>
    </row>
    <row r="59" spans="1:12" ht="12.75">
      <c r="A59" s="13">
        <v>4240</v>
      </c>
      <c r="B59" s="13">
        <v>4240</v>
      </c>
      <c r="C59" s="3" t="s">
        <v>59</v>
      </c>
      <c r="D59" s="19">
        <v>3000</v>
      </c>
      <c r="E59" s="19">
        <v>3000</v>
      </c>
      <c r="F59" s="19">
        <v>3000</v>
      </c>
      <c r="G59" s="19">
        <v>3000</v>
      </c>
      <c r="H59" s="12">
        <v>0</v>
      </c>
      <c r="I59" s="12">
        <v>0</v>
      </c>
      <c r="J59" s="12">
        <v>0</v>
      </c>
      <c r="K59" s="31">
        <v>0</v>
      </c>
      <c r="L59" s="43">
        <v>480</v>
      </c>
    </row>
    <row r="60" spans="1:12" ht="12.75">
      <c r="A60" s="13">
        <v>4250</v>
      </c>
      <c r="B60" s="13">
        <v>4250</v>
      </c>
      <c r="C60" s="3" t="s">
        <v>61</v>
      </c>
      <c r="D60" s="19"/>
      <c r="E60" s="19"/>
      <c r="F60" s="19"/>
      <c r="G60" s="19"/>
      <c r="H60" s="12">
        <v>0</v>
      </c>
      <c r="I60" s="12">
        <v>0</v>
      </c>
      <c r="J60" s="12">
        <v>0</v>
      </c>
      <c r="K60" s="31">
        <v>0</v>
      </c>
      <c r="L60" s="43"/>
    </row>
    <row r="61" spans="1:12" ht="12.75">
      <c r="A61" s="13">
        <v>5000</v>
      </c>
      <c r="B61" s="13">
        <v>5000</v>
      </c>
      <c r="C61" s="3" t="s">
        <v>67</v>
      </c>
      <c r="D61" s="19"/>
      <c r="E61" s="19"/>
      <c r="F61" s="19"/>
      <c r="G61" s="19"/>
      <c r="H61" s="12">
        <v>0</v>
      </c>
      <c r="I61" s="12">
        <v>0</v>
      </c>
      <c r="J61" s="12">
        <v>0</v>
      </c>
      <c r="K61" s="31">
        <v>0</v>
      </c>
      <c r="L61" s="43"/>
    </row>
    <row r="62" spans="1:12" ht="12.75">
      <c r="A62" s="13">
        <v>5006</v>
      </c>
      <c r="B62" s="13">
        <v>5006</v>
      </c>
      <c r="C62" s="3" t="s">
        <v>122</v>
      </c>
      <c r="D62" s="19"/>
      <c r="E62" s="19"/>
      <c r="F62" s="19"/>
      <c r="G62" s="19"/>
      <c r="H62" s="12">
        <v>0</v>
      </c>
      <c r="I62" s="12">
        <v>0</v>
      </c>
      <c r="J62" s="12">
        <v>0</v>
      </c>
      <c r="K62" s="31">
        <v>0</v>
      </c>
      <c r="L62" s="43"/>
    </row>
    <row r="63" spans="1:12" ht="12.75">
      <c r="A63" s="13">
        <v>5007</v>
      </c>
      <c r="B63" s="13">
        <v>5007</v>
      </c>
      <c r="C63" s="3" t="s">
        <v>29</v>
      </c>
      <c r="D63" s="19"/>
      <c r="E63" s="19"/>
      <c r="F63" s="19"/>
      <c r="G63" s="19"/>
      <c r="H63" s="12">
        <v>0</v>
      </c>
      <c r="I63" s="12">
        <v>0</v>
      </c>
      <c r="J63" s="12">
        <v>0</v>
      </c>
      <c r="K63" s="31">
        <v>0</v>
      </c>
      <c r="L63" s="43"/>
    </row>
    <row r="64" spans="1:12" ht="12.75">
      <c r="A64" s="13">
        <v>5010</v>
      </c>
      <c r="B64" s="13">
        <v>5010</v>
      </c>
      <c r="C64" s="3" t="s">
        <v>68</v>
      </c>
      <c r="D64" s="19"/>
      <c r="E64" s="19"/>
      <c r="F64" s="19"/>
      <c r="G64" s="19"/>
      <c r="H64" s="12">
        <v>0</v>
      </c>
      <c r="I64" s="12">
        <v>0</v>
      </c>
      <c r="J64" s="12">
        <v>0</v>
      </c>
      <c r="K64" s="31">
        <v>0</v>
      </c>
      <c r="L64" s="43"/>
    </row>
    <row r="65" spans="1:12" ht="12.75">
      <c r="A65" s="13">
        <v>5040</v>
      </c>
      <c r="B65" s="13">
        <v>5040</v>
      </c>
      <c r="C65" s="3" t="s">
        <v>19</v>
      </c>
      <c r="D65" s="19"/>
      <c r="E65" s="19"/>
      <c r="F65" s="19"/>
      <c r="G65" s="19"/>
      <c r="H65" s="12">
        <v>0</v>
      </c>
      <c r="I65" s="12">
        <v>0</v>
      </c>
      <c r="J65" s="12">
        <v>0</v>
      </c>
      <c r="K65" s="31">
        <v>0</v>
      </c>
      <c r="L65" s="43"/>
    </row>
    <row r="66" spans="1:12" ht="12.75">
      <c r="A66" s="13">
        <v>5090</v>
      </c>
      <c r="B66" s="13">
        <v>5090</v>
      </c>
      <c r="C66" s="3" t="s">
        <v>69</v>
      </c>
      <c r="D66" s="19"/>
      <c r="E66" s="19"/>
      <c r="F66" s="19"/>
      <c r="G66" s="19"/>
      <c r="H66" s="12">
        <v>0</v>
      </c>
      <c r="I66" s="12">
        <v>0</v>
      </c>
      <c r="J66" s="12">
        <v>0</v>
      </c>
      <c r="K66" s="31">
        <v>0</v>
      </c>
      <c r="L66" s="43"/>
    </row>
    <row r="67" spans="1:12" ht="12.75">
      <c r="A67" s="13">
        <v>5100</v>
      </c>
      <c r="B67" s="13">
        <v>5100</v>
      </c>
      <c r="C67" s="3" t="s">
        <v>24</v>
      </c>
      <c r="D67" s="19">
        <v>15000</v>
      </c>
      <c r="E67" s="19">
        <v>15000</v>
      </c>
      <c r="F67" s="19">
        <v>15000</v>
      </c>
      <c r="G67" s="19">
        <v>15000</v>
      </c>
      <c r="H67" s="12">
        <v>0</v>
      </c>
      <c r="I67" s="12">
        <v>0</v>
      </c>
      <c r="J67" s="12">
        <v>0</v>
      </c>
      <c r="K67" s="31">
        <v>0</v>
      </c>
      <c r="L67" s="43">
        <v>5040</v>
      </c>
    </row>
    <row r="68" spans="1:13" ht="12.75">
      <c r="A68" s="13">
        <v>5180</v>
      </c>
      <c r="B68" s="13">
        <v>5180</v>
      </c>
      <c r="C68" s="3" t="s">
        <v>70</v>
      </c>
      <c r="D68" s="19"/>
      <c r="E68" s="19"/>
      <c r="F68" s="19"/>
      <c r="G68" s="19"/>
      <c r="H68" s="12">
        <v>0</v>
      </c>
      <c r="I68" s="12">
        <v>0</v>
      </c>
      <c r="J68" s="12">
        <v>0</v>
      </c>
      <c r="K68" s="31">
        <v>0</v>
      </c>
      <c r="L68" s="43"/>
      <c r="M68" t="s">
        <v>147</v>
      </c>
    </row>
    <row r="69" spans="1:13" ht="12.75">
      <c r="A69" s="13">
        <v>5182</v>
      </c>
      <c r="B69" s="13">
        <v>5182</v>
      </c>
      <c r="C69" s="3" t="s">
        <v>71</v>
      </c>
      <c r="D69" s="19"/>
      <c r="E69" s="19"/>
      <c r="F69" s="19"/>
      <c r="G69" s="19"/>
      <c r="H69" s="12">
        <v>0</v>
      </c>
      <c r="I69" s="12">
        <v>0</v>
      </c>
      <c r="J69" s="12">
        <v>0</v>
      </c>
      <c r="K69" s="31">
        <v>0</v>
      </c>
      <c r="L69" s="43"/>
      <c r="M69" t="s">
        <v>148</v>
      </c>
    </row>
    <row r="70" spans="1:12" ht="12.75">
      <c r="A70" s="13">
        <v>5210</v>
      </c>
      <c r="B70" s="13">
        <v>5210</v>
      </c>
      <c r="C70" s="3" t="s">
        <v>72</v>
      </c>
      <c r="D70" s="19"/>
      <c r="E70" s="19"/>
      <c r="F70" s="19"/>
      <c r="G70" s="19"/>
      <c r="H70" s="12">
        <v>0</v>
      </c>
      <c r="I70" s="12">
        <v>0</v>
      </c>
      <c r="J70" s="12">
        <v>0</v>
      </c>
      <c r="K70" s="31">
        <v>0</v>
      </c>
      <c r="L70" s="43"/>
    </row>
    <row r="71" spans="1:12" ht="12.75">
      <c r="A71" s="13">
        <v>5230</v>
      </c>
      <c r="B71" s="13">
        <v>5230</v>
      </c>
      <c r="C71" s="3" t="s">
        <v>25</v>
      </c>
      <c r="D71" s="19"/>
      <c r="E71" s="19"/>
      <c r="F71" s="19"/>
      <c r="G71" s="19"/>
      <c r="H71" s="12">
        <v>0</v>
      </c>
      <c r="I71" s="12">
        <v>0</v>
      </c>
      <c r="J71" s="12">
        <v>0</v>
      </c>
      <c r="K71" s="31">
        <v>0</v>
      </c>
      <c r="L71" s="43"/>
    </row>
    <row r="72" spans="1:12" ht="12.75">
      <c r="A72" s="13">
        <v>5231</v>
      </c>
      <c r="B72" s="13">
        <v>5231</v>
      </c>
      <c r="C72" s="3" t="s">
        <v>26</v>
      </c>
      <c r="D72" s="19"/>
      <c r="E72" s="19"/>
      <c r="F72" s="19"/>
      <c r="G72" s="19"/>
      <c r="H72" s="12">
        <v>0</v>
      </c>
      <c r="I72" s="12">
        <v>0</v>
      </c>
      <c r="J72" s="12">
        <v>0</v>
      </c>
      <c r="K72" s="31">
        <v>0</v>
      </c>
      <c r="L72" s="43"/>
    </row>
    <row r="73" spans="1:12" ht="12.75">
      <c r="A73" s="13">
        <v>5250</v>
      </c>
      <c r="B73" s="13">
        <v>5250</v>
      </c>
      <c r="C73" s="3" t="s">
        <v>73</v>
      </c>
      <c r="D73" s="19"/>
      <c r="E73" s="19"/>
      <c r="F73" s="19"/>
      <c r="G73" s="19"/>
      <c r="H73" s="12">
        <v>0</v>
      </c>
      <c r="I73" s="12">
        <v>0</v>
      </c>
      <c r="J73" s="12">
        <v>0</v>
      </c>
      <c r="K73" s="31">
        <v>0</v>
      </c>
      <c r="L73" s="43"/>
    </row>
    <row r="74" spans="1:12" ht="12.75">
      <c r="A74" s="13">
        <v>5290</v>
      </c>
      <c r="B74" s="13">
        <v>5290</v>
      </c>
      <c r="C74" s="3" t="s">
        <v>74</v>
      </c>
      <c r="D74" s="19"/>
      <c r="E74" s="19"/>
      <c r="F74" s="19"/>
      <c r="G74" s="19"/>
      <c r="H74" s="12">
        <v>0</v>
      </c>
      <c r="I74" s="12">
        <v>0</v>
      </c>
      <c r="J74" s="12">
        <v>0</v>
      </c>
      <c r="K74" s="31">
        <v>0</v>
      </c>
      <c r="L74" s="43"/>
    </row>
    <row r="75" spans="1:12" ht="12.75">
      <c r="A75" s="13">
        <v>5330</v>
      </c>
      <c r="B75" s="13">
        <v>5330</v>
      </c>
      <c r="C75" s="3" t="s">
        <v>75</v>
      </c>
      <c r="D75" s="19"/>
      <c r="E75" s="19"/>
      <c r="F75" s="19"/>
      <c r="G75" s="19"/>
      <c r="H75" s="12">
        <v>0</v>
      </c>
      <c r="I75" s="12">
        <v>0</v>
      </c>
      <c r="J75" s="12">
        <v>0</v>
      </c>
      <c r="K75" s="31">
        <v>0</v>
      </c>
      <c r="L75" s="43"/>
    </row>
    <row r="76" spans="1:13" ht="12.75">
      <c r="A76" s="13">
        <v>5400</v>
      </c>
      <c r="B76" s="13">
        <v>5400</v>
      </c>
      <c r="C76" s="3" t="s">
        <v>76</v>
      </c>
      <c r="D76" s="19"/>
      <c r="E76" s="19"/>
      <c r="F76" s="19"/>
      <c r="G76" s="19"/>
      <c r="H76" s="12">
        <v>0</v>
      </c>
      <c r="I76" s="12">
        <v>0</v>
      </c>
      <c r="J76" s="12">
        <v>0</v>
      </c>
      <c r="K76" s="31">
        <v>0</v>
      </c>
      <c r="L76" s="43"/>
      <c r="M76" t="s">
        <v>148</v>
      </c>
    </row>
    <row r="77" spans="1:12" ht="12.75">
      <c r="A77" s="13">
        <v>5425</v>
      </c>
      <c r="B77" s="13">
        <v>5425</v>
      </c>
      <c r="C77" s="3" t="s">
        <v>77</v>
      </c>
      <c r="D77" s="19"/>
      <c r="E77" s="19"/>
      <c r="F77" s="19"/>
      <c r="G77" s="19"/>
      <c r="H77" s="12">
        <v>0</v>
      </c>
      <c r="I77" s="12">
        <v>0</v>
      </c>
      <c r="J77" s="12">
        <v>0</v>
      </c>
      <c r="K77" s="31">
        <v>0</v>
      </c>
      <c r="L77" s="43"/>
    </row>
    <row r="78" spans="1:12" ht="12.75">
      <c r="A78" s="13">
        <v>5800</v>
      </c>
      <c r="B78" s="13">
        <v>5800</v>
      </c>
      <c r="C78" s="3" t="s">
        <v>27</v>
      </c>
      <c r="D78" s="19"/>
      <c r="E78" s="19"/>
      <c r="F78" s="19"/>
      <c r="G78" s="19"/>
      <c r="H78" s="12">
        <v>0</v>
      </c>
      <c r="I78" s="12">
        <v>0</v>
      </c>
      <c r="J78" s="12">
        <v>0</v>
      </c>
      <c r="K78" s="31">
        <v>0</v>
      </c>
      <c r="L78" s="43"/>
    </row>
    <row r="79" spans="1:12" ht="12.75">
      <c r="A79" s="13">
        <v>5950</v>
      </c>
      <c r="B79" s="13">
        <v>5950</v>
      </c>
      <c r="C79" s="15" t="s">
        <v>78</v>
      </c>
      <c r="D79" s="19"/>
      <c r="E79" s="19"/>
      <c r="F79" s="19"/>
      <c r="G79" s="19"/>
      <c r="H79" s="12">
        <v>0</v>
      </c>
      <c r="I79" s="12">
        <v>0</v>
      </c>
      <c r="J79" s="12">
        <v>0</v>
      </c>
      <c r="K79" s="31">
        <v>0</v>
      </c>
      <c r="L79" s="43"/>
    </row>
    <row r="80" spans="1:12" ht="12.75">
      <c r="A80" s="13">
        <v>5990</v>
      </c>
      <c r="B80" s="13">
        <v>5990</v>
      </c>
      <c r="C80" s="3" t="s">
        <v>79</v>
      </c>
      <c r="D80" s="19"/>
      <c r="E80" s="19"/>
      <c r="F80" s="19"/>
      <c r="G80" s="19"/>
      <c r="H80" s="12">
        <v>0</v>
      </c>
      <c r="I80" s="12">
        <v>0</v>
      </c>
      <c r="J80" s="12">
        <v>0</v>
      </c>
      <c r="K80" s="31">
        <v>0</v>
      </c>
      <c r="L80" s="43"/>
    </row>
    <row r="81" spans="1:12" ht="12.75">
      <c r="A81" s="13">
        <v>7100</v>
      </c>
      <c r="B81" s="13">
        <v>7100</v>
      </c>
      <c r="C81" s="3" t="s">
        <v>101</v>
      </c>
      <c r="D81" s="19"/>
      <c r="E81" s="19"/>
      <c r="F81" s="19"/>
      <c r="G81" s="19"/>
      <c r="H81" s="12">
        <v>0</v>
      </c>
      <c r="I81" s="12">
        <v>0</v>
      </c>
      <c r="J81" s="12">
        <v>0</v>
      </c>
      <c r="K81" s="31">
        <v>0</v>
      </c>
      <c r="L81" s="43"/>
    </row>
    <row r="82" spans="1:12" ht="12.75">
      <c r="A82" s="11"/>
      <c r="B82" s="11"/>
      <c r="C82" s="6" t="s">
        <v>5</v>
      </c>
      <c r="D82" s="24">
        <f aca="true" t="shared" si="3" ref="D82:L82">SUM(D59:D81)</f>
        <v>18000</v>
      </c>
      <c r="E82" s="24">
        <f t="shared" si="3"/>
        <v>18000</v>
      </c>
      <c r="F82" s="24">
        <f t="shared" si="3"/>
        <v>18000</v>
      </c>
      <c r="G82" s="24">
        <f t="shared" si="3"/>
        <v>18000</v>
      </c>
      <c r="H82" s="7">
        <f t="shared" si="3"/>
        <v>0</v>
      </c>
      <c r="I82" s="7">
        <f t="shared" si="3"/>
        <v>0</v>
      </c>
      <c r="J82" s="7">
        <f t="shared" si="3"/>
        <v>0</v>
      </c>
      <c r="K82" s="32">
        <f t="shared" si="3"/>
        <v>0</v>
      </c>
      <c r="L82" s="44">
        <f t="shared" si="3"/>
        <v>5520</v>
      </c>
    </row>
    <row r="83" spans="1:12" ht="12.75">
      <c r="A83" s="13"/>
      <c r="B83" s="13"/>
      <c r="C83" s="3"/>
      <c r="D83" s="19"/>
      <c r="E83" s="19"/>
      <c r="F83" s="19"/>
      <c r="G83" s="19"/>
      <c r="H83" s="12"/>
      <c r="I83" s="12"/>
      <c r="J83" s="12"/>
      <c r="K83" s="31"/>
      <c r="L83" s="43"/>
    </row>
    <row r="84" spans="1:12" ht="12.75">
      <c r="A84" s="13">
        <v>4120</v>
      </c>
      <c r="B84" s="13">
        <v>4120</v>
      </c>
      <c r="C84" s="3" t="s">
        <v>182</v>
      </c>
      <c r="D84" s="19"/>
      <c r="E84" s="19"/>
      <c r="F84" s="19"/>
      <c r="G84" s="19"/>
      <c r="H84" s="12">
        <v>0</v>
      </c>
      <c r="I84" s="12">
        <v>0</v>
      </c>
      <c r="J84" s="12">
        <v>0</v>
      </c>
      <c r="K84" s="31">
        <v>0</v>
      </c>
      <c r="L84" s="43"/>
    </row>
    <row r="85" spans="1:12" ht="12.75">
      <c r="A85" s="13">
        <v>6320</v>
      </c>
      <c r="B85" s="13">
        <v>6320</v>
      </c>
      <c r="C85" s="3" t="s">
        <v>80</v>
      </c>
      <c r="D85" s="19"/>
      <c r="E85" s="19"/>
      <c r="F85" s="19"/>
      <c r="G85" s="19"/>
      <c r="H85" s="12">
        <v>0</v>
      </c>
      <c r="I85" s="12">
        <v>0</v>
      </c>
      <c r="J85" s="12">
        <v>0</v>
      </c>
      <c r="K85" s="31">
        <v>0</v>
      </c>
      <c r="L85" s="43"/>
    </row>
    <row r="86" spans="1:12" ht="12.75">
      <c r="A86" s="13">
        <v>6340</v>
      </c>
      <c r="B86" s="13">
        <v>6340</v>
      </c>
      <c r="C86" s="3" t="s">
        <v>81</v>
      </c>
      <c r="D86" s="19"/>
      <c r="E86" s="19"/>
      <c r="F86" s="19"/>
      <c r="G86" s="19"/>
      <c r="H86" s="12">
        <v>0</v>
      </c>
      <c r="I86" s="12">
        <v>0</v>
      </c>
      <c r="J86" s="12">
        <v>0</v>
      </c>
      <c r="K86" s="31">
        <v>0</v>
      </c>
      <c r="L86" s="43"/>
    </row>
    <row r="87" spans="1:12" ht="12.75">
      <c r="A87" s="13">
        <v>6420</v>
      </c>
      <c r="B87" s="13">
        <v>6420</v>
      </c>
      <c r="C87" s="3" t="s">
        <v>82</v>
      </c>
      <c r="D87" s="19"/>
      <c r="E87" s="19"/>
      <c r="F87" s="19"/>
      <c r="G87" s="19"/>
      <c r="H87" s="12">
        <v>0</v>
      </c>
      <c r="I87" s="12">
        <v>0</v>
      </c>
      <c r="J87" s="12">
        <v>0</v>
      </c>
      <c r="K87" s="31">
        <v>0</v>
      </c>
      <c r="L87" s="43"/>
    </row>
    <row r="88" spans="1:12" ht="12.75">
      <c r="A88" s="13">
        <v>6500</v>
      </c>
      <c r="B88" s="13">
        <v>6500</v>
      </c>
      <c r="C88" s="3" t="s">
        <v>83</v>
      </c>
      <c r="D88" s="19"/>
      <c r="E88" s="19"/>
      <c r="F88" s="19"/>
      <c r="G88" s="19"/>
      <c r="H88" s="12">
        <v>0</v>
      </c>
      <c r="I88" s="12">
        <v>0</v>
      </c>
      <c r="J88" s="12">
        <v>0</v>
      </c>
      <c r="K88" s="31">
        <v>0</v>
      </c>
      <c r="L88" s="43"/>
    </row>
    <row r="89" spans="1:12" ht="12.75">
      <c r="A89" s="13">
        <v>6600</v>
      </c>
      <c r="B89" s="13">
        <v>6600</v>
      </c>
      <c r="C89" s="3" t="s">
        <v>86</v>
      </c>
      <c r="D89" s="19"/>
      <c r="E89" s="19"/>
      <c r="F89" s="19"/>
      <c r="G89" s="19"/>
      <c r="H89" s="12">
        <v>0</v>
      </c>
      <c r="I89" s="12">
        <v>0</v>
      </c>
      <c r="J89" s="12">
        <v>0</v>
      </c>
      <c r="K89" s="31">
        <v>0</v>
      </c>
      <c r="L89" s="43"/>
    </row>
    <row r="90" spans="1:12" ht="12.75">
      <c r="A90" s="13">
        <v>6620</v>
      </c>
      <c r="B90" s="13">
        <v>6620</v>
      </c>
      <c r="C90" s="3" t="s">
        <v>87</v>
      </c>
      <c r="D90" s="19"/>
      <c r="E90" s="19"/>
      <c r="F90" s="19"/>
      <c r="G90" s="19"/>
      <c r="H90" s="12">
        <v>0</v>
      </c>
      <c r="I90" s="12">
        <v>0</v>
      </c>
      <c r="J90" s="12">
        <v>0</v>
      </c>
      <c r="K90" s="31">
        <v>0</v>
      </c>
      <c r="L90" s="43"/>
    </row>
    <row r="91" spans="1:12" ht="12.75">
      <c r="A91" s="13">
        <v>6625</v>
      </c>
      <c r="B91" s="13">
        <v>6625</v>
      </c>
      <c r="C91" s="3" t="s">
        <v>88</v>
      </c>
      <c r="D91" s="19"/>
      <c r="E91" s="19"/>
      <c r="F91" s="19"/>
      <c r="G91" s="19"/>
      <c r="H91" s="12">
        <v>0</v>
      </c>
      <c r="I91" s="12">
        <v>0</v>
      </c>
      <c r="J91" s="12">
        <v>0</v>
      </c>
      <c r="K91" s="31">
        <v>0</v>
      </c>
      <c r="L91" s="43"/>
    </row>
    <row r="92" spans="1:12" ht="12.75">
      <c r="A92" s="13">
        <v>6630</v>
      </c>
      <c r="B92" s="13">
        <v>6630</v>
      </c>
      <c r="C92" s="3" t="s">
        <v>89</v>
      </c>
      <c r="D92" s="19"/>
      <c r="E92" s="19"/>
      <c r="F92" s="19"/>
      <c r="G92" s="19"/>
      <c r="H92" s="12">
        <v>0</v>
      </c>
      <c r="I92" s="12">
        <v>0</v>
      </c>
      <c r="J92" s="12">
        <v>0</v>
      </c>
      <c r="K92" s="31">
        <v>0</v>
      </c>
      <c r="L92" s="43"/>
    </row>
    <row r="93" spans="1:12" ht="12.75">
      <c r="A93" s="13">
        <v>6700</v>
      </c>
      <c r="B93" s="13">
        <v>6700</v>
      </c>
      <c r="C93" s="3" t="s">
        <v>90</v>
      </c>
      <c r="D93" s="19"/>
      <c r="E93" s="19"/>
      <c r="F93" s="19"/>
      <c r="G93" s="19"/>
      <c r="H93" s="12">
        <v>0</v>
      </c>
      <c r="I93" s="12">
        <v>0</v>
      </c>
      <c r="J93" s="12">
        <v>0</v>
      </c>
      <c r="K93" s="31">
        <v>0</v>
      </c>
      <c r="L93" s="43"/>
    </row>
    <row r="94" spans="1:12" ht="12.75">
      <c r="A94" s="13">
        <v>6710</v>
      </c>
      <c r="B94" s="13">
        <v>6710</v>
      </c>
      <c r="C94" s="3" t="s">
        <v>91</v>
      </c>
      <c r="D94" s="19"/>
      <c r="E94" s="19"/>
      <c r="F94" s="19"/>
      <c r="G94" s="19"/>
      <c r="H94" s="12">
        <v>0</v>
      </c>
      <c r="I94" s="12">
        <v>0</v>
      </c>
      <c r="J94" s="12">
        <v>0</v>
      </c>
      <c r="K94" s="31">
        <v>0</v>
      </c>
      <c r="L94" s="43"/>
    </row>
    <row r="95" spans="1:13" ht="12.75">
      <c r="A95" s="13">
        <v>6790</v>
      </c>
      <c r="B95" s="13">
        <v>6790</v>
      </c>
      <c r="C95" s="3" t="s">
        <v>92</v>
      </c>
      <c r="D95" s="19"/>
      <c r="E95" s="19"/>
      <c r="F95" s="19"/>
      <c r="G95" s="19"/>
      <c r="H95" s="12">
        <v>0</v>
      </c>
      <c r="I95" s="12">
        <v>0</v>
      </c>
      <c r="J95" s="12">
        <v>0</v>
      </c>
      <c r="K95" s="31">
        <v>0</v>
      </c>
      <c r="L95" s="43"/>
      <c r="M95" t="s">
        <v>138</v>
      </c>
    </row>
    <row r="96" spans="1:12" ht="12.75">
      <c r="A96" s="13">
        <v>6800</v>
      </c>
      <c r="B96" s="13">
        <v>6800</v>
      </c>
      <c r="C96" s="3" t="s">
        <v>93</v>
      </c>
      <c r="D96" s="19"/>
      <c r="E96" s="19"/>
      <c r="F96" s="19"/>
      <c r="G96" s="19"/>
      <c r="H96" s="12">
        <v>0</v>
      </c>
      <c r="I96" s="12">
        <v>0</v>
      </c>
      <c r="J96" s="12">
        <v>0</v>
      </c>
      <c r="K96" s="31">
        <v>0</v>
      </c>
      <c r="L96" s="43"/>
    </row>
    <row r="97" spans="1:12" ht="12.75">
      <c r="A97" s="13">
        <v>6815</v>
      </c>
      <c r="B97" s="13">
        <v>6815</v>
      </c>
      <c r="C97" s="3" t="s">
        <v>94</v>
      </c>
      <c r="D97" s="19"/>
      <c r="E97" s="19"/>
      <c r="F97" s="19"/>
      <c r="G97" s="19"/>
      <c r="H97" s="12">
        <v>0</v>
      </c>
      <c r="I97" s="12">
        <v>0</v>
      </c>
      <c r="J97" s="12">
        <v>0</v>
      </c>
      <c r="K97" s="31">
        <v>0</v>
      </c>
      <c r="L97" s="43"/>
    </row>
    <row r="98" spans="1:12" ht="12.75">
      <c r="A98" s="13">
        <v>6820</v>
      </c>
      <c r="B98" s="13">
        <v>6820</v>
      </c>
      <c r="C98" s="3" t="s">
        <v>95</v>
      </c>
      <c r="D98" s="19"/>
      <c r="E98" s="19"/>
      <c r="F98" s="19"/>
      <c r="G98" s="19"/>
      <c r="H98" s="12">
        <v>0</v>
      </c>
      <c r="I98" s="12">
        <v>0</v>
      </c>
      <c r="J98" s="12">
        <v>0</v>
      </c>
      <c r="K98" s="31">
        <v>0</v>
      </c>
      <c r="L98" s="43"/>
    </row>
    <row r="99" spans="1:12" ht="12.75">
      <c r="A99" s="13">
        <v>6860</v>
      </c>
      <c r="B99" s="13">
        <v>6860</v>
      </c>
      <c r="C99" s="3" t="s">
        <v>96</v>
      </c>
      <c r="D99" s="19"/>
      <c r="E99" s="19"/>
      <c r="F99" s="19"/>
      <c r="G99" s="19"/>
      <c r="H99" s="12">
        <v>0</v>
      </c>
      <c r="I99" s="12">
        <v>0</v>
      </c>
      <c r="J99" s="12">
        <v>0</v>
      </c>
      <c r="K99" s="31">
        <v>0</v>
      </c>
      <c r="L99" s="43"/>
    </row>
    <row r="100" spans="1:12" ht="12.75">
      <c r="A100" s="13">
        <v>6900</v>
      </c>
      <c r="B100" s="13">
        <v>6900</v>
      </c>
      <c r="C100" s="3" t="s">
        <v>97</v>
      </c>
      <c r="D100" s="19"/>
      <c r="E100" s="19"/>
      <c r="F100" s="19"/>
      <c r="G100" s="19"/>
      <c r="H100" s="12">
        <v>0</v>
      </c>
      <c r="I100" s="12">
        <v>0</v>
      </c>
      <c r="J100" s="12">
        <v>0</v>
      </c>
      <c r="K100" s="31">
        <v>0</v>
      </c>
      <c r="L100" s="43"/>
    </row>
    <row r="101" spans="1:12" ht="12.75">
      <c r="A101" s="13">
        <v>6920</v>
      </c>
      <c r="B101" s="13">
        <v>6920</v>
      </c>
      <c r="C101" s="3" t="s">
        <v>98</v>
      </c>
      <c r="D101" s="19"/>
      <c r="E101" s="19"/>
      <c r="F101" s="19"/>
      <c r="G101" s="19"/>
      <c r="H101" s="12">
        <v>0</v>
      </c>
      <c r="I101" s="12">
        <v>0</v>
      </c>
      <c r="J101" s="12">
        <v>0</v>
      </c>
      <c r="K101" s="31">
        <v>0</v>
      </c>
      <c r="L101" s="43"/>
    </row>
    <row r="102" spans="1:12" ht="12.75">
      <c r="A102" s="13">
        <v>6930</v>
      </c>
      <c r="B102" s="13">
        <v>6930</v>
      </c>
      <c r="C102" s="3" t="s">
        <v>99</v>
      </c>
      <c r="D102" s="19"/>
      <c r="E102" s="19"/>
      <c r="F102" s="19"/>
      <c r="G102" s="19"/>
      <c r="H102" s="12">
        <v>0</v>
      </c>
      <c r="I102" s="12">
        <v>0</v>
      </c>
      <c r="J102" s="12">
        <v>0</v>
      </c>
      <c r="K102" s="31">
        <v>0</v>
      </c>
      <c r="L102" s="43"/>
    </row>
    <row r="103" spans="1:12" ht="12.75">
      <c r="A103" s="13">
        <v>6940</v>
      </c>
      <c r="B103" s="13">
        <v>6940</v>
      </c>
      <c r="C103" s="3" t="s">
        <v>100</v>
      </c>
      <c r="D103" s="19"/>
      <c r="E103" s="19"/>
      <c r="F103" s="19"/>
      <c r="G103" s="19"/>
      <c r="H103" s="12">
        <v>0</v>
      </c>
      <c r="I103" s="12">
        <v>0</v>
      </c>
      <c r="J103" s="12">
        <v>0</v>
      </c>
      <c r="K103" s="31">
        <v>0</v>
      </c>
      <c r="L103" s="43"/>
    </row>
    <row r="104" spans="1:12" ht="12.75">
      <c r="A104" s="13">
        <v>7140</v>
      </c>
      <c r="B104" s="13">
        <v>7140</v>
      </c>
      <c r="C104" s="3" t="s">
        <v>102</v>
      </c>
      <c r="D104" s="19"/>
      <c r="E104" s="19"/>
      <c r="F104" s="19"/>
      <c r="G104" s="19"/>
      <c r="H104" s="12">
        <v>0</v>
      </c>
      <c r="I104" s="12">
        <v>0</v>
      </c>
      <c r="J104" s="12">
        <v>0</v>
      </c>
      <c r="K104" s="31">
        <v>0</v>
      </c>
      <c r="L104" s="43"/>
    </row>
    <row r="105" spans="1:12" ht="12.75">
      <c r="A105" s="13">
        <v>7320</v>
      </c>
      <c r="B105" s="13">
        <v>7320</v>
      </c>
      <c r="C105" s="3" t="s">
        <v>103</v>
      </c>
      <c r="D105" s="19"/>
      <c r="E105" s="19"/>
      <c r="F105" s="19"/>
      <c r="G105" s="19"/>
      <c r="H105" s="12">
        <v>0</v>
      </c>
      <c r="I105" s="12">
        <v>0</v>
      </c>
      <c r="J105" s="12">
        <v>0</v>
      </c>
      <c r="K105" s="31">
        <v>0</v>
      </c>
      <c r="L105" s="43"/>
    </row>
    <row r="106" spans="1:12" ht="12.75">
      <c r="A106" s="13">
        <v>7400</v>
      </c>
      <c r="B106" s="13">
        <v>7400</v>
      </c>
      <c r="C106" s="3" t="s">
        <v>104</v>
      </c>
      <c r="D106" s="19"/>
      <c r="E106" s="19"/>
      <c r="F106" s="19"/>
      <c r="G106" s="19"/>
      <c r="H106" s="12">
        <v>0</v>
      </c>
      <c r="I106" s="12">
        <v>0</v>
      </c>
      <c r="J106" s="12">
        <v>0</v>
      </c>
      <c r="K106" s="31">
        <v>0</v>
      </c>
      <c r="L106" s="43"/>
    </row>
    <row r="107" spans="1:12" ht="12.75">
      <c r="A107" s="13">
        <v>7430</v>
      </c>
      <c r="B107" s="13">
        <v>7430</v>
      </c>
      <c r="C107" s="3" t="s">
        <v>105</v>
      </c>
      <c r="D107" s="19"/>
      <c r="E107" s="19"/>
      <c r="F107" s="19"/>
      <c r="G107" s="19"/>
      <c r="H107" s="12">
        <v>0</v>
      </c>
      <c r="I107" s="12">
        <v>0</v>
      </c>
      <c r="J107" s="12">
        <v>0</v>
      </c>
      <c r="K107" s="31">
        <v>0</v>
      </c>
      <c r="L107" s="43"/>
    </row>
    <row r="108" spans="1:13" ht="12.75">
      <c r="A108" s="13">
        <v>7500</v>
      </c>
      <c r="B108" s="13">
        <v>7500</v>
      </c>
      <c r="C108" s="3" t="s">
        <v>106</v>
      </c>
      <c r="D108" s="19"/>
      <c r="E108" s="19"/>
      <c r="F108" s="19"/>
      <c r="G108" s="19"/>
      <c r="H108" s="12">
        <v>0</v>
      </c>
      <c r="I108" s="12">
        <v>0</v>
      </c>
      <c r="J108" s="12">
        <v>0</v>
      </c>
      <c r="K108" s="31">
        <v>0</v>
      </c>
      <c r="L108" s="43"/>
      <c r="M108" t="s">
        <v>149</v>
      </c>
    </row>
    <row r="109" spans="1:12" ht="12.75">
      <c r="A109" s="13">
        <v>7601</v>
      </c>
      <c r="B109" s="13">
        <v>7601</v>
      </c>
      <c r="C109" s="3" t="s">
        <v>107</v>
      </c>
      <c r="D109" s="19"/>
      <c r="E109" s="19"/>
      <c r="F109" s="19"/>
      <c r="G109" s="19"/>
      <c r="H109" s="12">
        <v>0</v>
      </c>
      <c r="I109" s="12">
        <v>0</v>
      </c>
      <c r="J109" s="12">
        <v>0</v>
      </c>
      <c r="K109" s="31">
        <v>0</v>
      </c>
      <c r="L109" s="43"/>
    </row>
    <row r="110" spans="1:12" ht="12.75">
      <c r="A110" s="13">
        <v>7740</v>
      </c>
      <c r="B110" s="13">
        <v>7740</v>
      </c>
      <c r="C110" s="3" t="s">
        <v>108</v>
      </c>
      <c r="D110" s="19"/>
      <c r="E110" s="19"/>
      <c r="F110" s="19"/>
      <c r="G110" s="19"/>
      <c r="H110" s="12">
        <v>0</v>
      </c>
      <c r="I110" s="12">
        <v>0</v>
      </c>
      <c r="J110" s="12">
        <v>0</v>
      </c>
      <c r="K110" s="31">
        <v>0</v>
      </c>
      <c r="L110" s="43"/>
    </row>
    <row r="111" spans="1:12" ht="12.75">
      <c r="A111" s="13">
        <v>7770</v>
      </c>
      <c r="B111" s="13">
        <v>7770</v>
      </c>
      <c r="C111" s="3" t="s">
        <v>109</v>
      </c>
      <c r="D111" s="19"/>
      <c r="E111" s="19"/>
      <c r="F111" s="19"/>
      <c r="G111" s="19"/>
      <c r="H111" s="12">
        <v>0</v>
      </c>
      <c r="I111" s="12">
        <v>0</v>
      </c>
      <c r="J111" s="12">
        <v>0</v>
      </c>
      <c r="K111" s="31">
        <v>0</v>
      </c>
      <c r="L111" s="43">
        <v>12</v>
      </c>
    </row>
    <row r="112" spans="1:12" ht="12.75">
      <c r="A112" s="13">
        <v>7780</v>
      </c>
      <c r="B112" s="13">
        <v>7780</v>
      </c>
      <c r="C112" s="3" t="s">
        <v>110</v>
      </c>
      <c r="D112" s="19"/>
      <c r="E112" s="19"/>
      <c r="F112" s="19"/>
      <c r="G112" s="19"/>
      <c r="H112" s="12">
        <v>0</v>
      </c>
      <c r="I112" s="12">
        <v>0</v>
      </c>
      <c r="J112" s="12">
        <v>0</v>
      </c>
      <c r="K112" s="31">
        <v>0</v>
      </c>
      <c r="L112" s="43"/>
    </row>
    <row r="113" spans="1:12" ht="12.75">
      <c r="A113" s="13">
        <v>7790</v>
      </c>
      <c r="B113" s="13">
        <v>7790</v>
      </c>
      <c r="C113" s="3" t="s">
        <v>111</v>
      </c>
      <c r="D113" s="19"/>
      <c r="E113" s="19"/>
      <c r="F113" s="19"/>
      <c r="G113" s="19"/>
      <c r="H113" s="12">
        <v>0</v>
      </c>
      <c r="I113" s="12">
        <v>0</v>
      </c>
      <c r="J113" s="12">
        <v>0</v>
      </c>
      <c r="K113" s="31">
        <v>0</v>
      </c>
      <c r="L113" s="43">
        <v>1227</v>
      </c>
    </row>
    <row r="114" spans="1:12" ht="12.75">
      <c r="A114" s="13">
        <v>7791</v>
      </c>
      <c r="B114" s="13">
        <v>7791</v>
      </c>
      <c r="C114" s="3" t="s">
        <v>121</v>
      </c>
      <c r="D114" s="19"/>
      <c r="E114" s="19"/>
      <c r="F114" s="19"/>
      <c r="G114" s="19"/>
      <c r="H114" s="12">
        <v>0</v>
      </c>
      <c r="I114" s="12">
        <v>0</v>
      </c>
      <c r="J114" s="12">
        <v>0</v>
      </c>
      <c r="K114" s="31">
        <v>0</v>
      </c>
      <c r="L114" s="43"/>
    </row>
    <row r="115" spans="1:12" ht="12.75">
      <c r="A115" s="13">
        <v>7795</v>
      </c>
      <c r="B115" s="13">
        <v>7795</v>
      </c>
      <c r="C115" s="3" t="s">
        <v>123</v>
      </c>
      <c r="D115" s="19"/>
      <c r="E115" s="19"/>
      <c r="F115" s="19"/>
      <c r="G115" s="19"/>
      <c r="H115" s="12">
        <v>0</v>
      </c>
      <c r="I115" s="12">
        <v>0</v>
      </c>
      <c r="J115" s="12">
        <v>0</v>
      </c>
      <c r="K115" s="31">
        <v>0</v>
      </c>
      <c r="L115" s="43">
        <v>353</v>
      </c>
    </row>
    <row r="116" spans="1:12" ht="12.75">
      <c r="A116" s="13">
        <v>7796</v>
      </c>
      <c r="B116" s="13">
        <v>7796</v>
      </c>
      <c r="C116" s="3" t="s">
        <v>124</v>
      </c>
      <c r="D116" s="19"/>
      <c r="E116" s="19"/>
      <c r="F116" s="19"/>
      <c r="G116" s="19"/>
      <c r="H116" s="12">
        <v>0</v>
      </c>
      <c r="I116" s="12">
        <v>0</v>
      </c>
      <c r="J116" s="12">
        <v>0</v>
      </c>
      <c r="K116" s="31">
        <v>0</v>
      </c>
      <c r="L116" s="43"/>
    </row>
    <row r="117" spans="1:12" ht="12.75">
      <c r="A117" s="13">
        <v>7797</v>
      </c>
      <c r="B117" s="13">
        <v>7797</v>
      </c>
      <c r="C117" s="3" t="s">
        <v>125</v>
      </c>
      <c r="D117" s="19"/>
      <c r="E117" s="19"/>
      <c r="F117" s="19"/>
      <c r="G117" s="19"/>
      <c r="H117" s="12">
        <v>4.5</v>
      </c>
      <c r="I117" s="12">
        <v>7.5</v>
      </c>
      <c r="J117" s="12">
        <v>7.5</v>
      </c>
      <c r="K117" s="31">
        <v>0</v>
      </c>
      <c r="L117" s="43">
        <v>9</v>
      </c>
    </row>
    <row r="118" spans="1:12" ht="12.75">
      <c r="A118" s="13">
        <v>7798</v>
      </c>
      <c r="B118" s="13">
        <v>7798</v>
      </c>
      <c r="C118" s="3" t="s">
        <v>129</v>
      </c>
      <c r="D118" s="19"/>
      <c r="E118" s="19"/>
      <c r="F118" s="19"/>
      <c r="G118" s="19"/>
      <c r="H118" s="12">
        <v>0</v>
      </c>
      <c r="I118" s="12">
        <v>0</v>
      </c>
      <c r="J118" s="12">
        <v>0</v>
      </c>
      <c r="K118" s="31">
        <v>0</v>
      </c>
      <c r="L118" s="43"/>
    </row>
    <row r="119" spans="1:12" ht="12.75">
      <c r="A119" s="13">
        <v>7830</v>
      </c>
      <c r="B119" s="13">
        <v>7830</v>
      </c>
      <c r="C119" s="3" t="s">
        <v>112</v>
      </c>
      <c r="D119" s="19"/>
      <c r="E119" s="19"/>
      <c r="F119" s="19"/>
      <c r="G119" s="19"/>
      <c r="H119" s="12">
        <v>0</v>
      </c>
      <c r="I119" s="12">
        <v>0</v>
      </c>
      <c r="J119" s="12">
        <v>0</v>
      </c>
      <c r="K119" s="31">
        <v>0</v>
      </c>
      <c r="L119" s="43"/>
    </row>
    <row r="120" spans="1:12" ht="12.75">
      <c r="A120" s="13">
        <v>7990</v>
      </c>
      <c r="B120" s="13">
        <v>7990</v>
      </c>
      <c r="C120" s="3" t="s">
        <v>113</v>
      </c>
      <c r="D120" s="19"/>
      <c r="E120" s="19"/>
      <c r="F120" s="19"/>
      <c r="G120" s="19"/>
      <c r="H120" s="12">
        <v>0</v>
      </c>
      <c r="I120" s="12">
        <v>0</v>
      </c>
      <c r="J120" s="12">
        <v>0</v>
      </c>
      <c r="K120" s="31">
        <v>0</v>
      </c>
      <c r="L120" s="43"/>
    </row>
    <row r="121" spans="1:12" ht="12.75">
      <c r="A121" s="13"/>
      <c r="B121" s="13"/>
      <c r="C121" s="3"/>
      <c r="D121" s="19"/>
      <c r="E121" s="19"/>
      <c r="F121" s="19"/>
      <c r="G121" s="19"/>
      <c r="H121" s="12"/>
      <c r="I121" s="12"/>
      <c r="J121" s="12"/>
      <c r="K121" s="31"/>
      <c r="L121" s="43"/>
    </row>
    <row r="122" spans="1:12" ht="12.75">
      <c r="A122" s="11"/>
      <c r="B122" s="11"/>
      <c r="C122" s="6" t="s">
        <v>6</v>
      </c>
      <c r="D122" s="24">
        <f>SUM(D84:D120)</f>
        <v>0</v>
      </c>
      <c r="E122" s="24">
        <f>SUM(E84:E120)</f>
        <v>0</v>
      </c>
      <c r="F122" s="24">
        <f>SUM(F84:F120)</f>
        <v>0</v>
      </c>
      <c r="G122" s="24">
        <f>SUM(G84:G120)</f>
        <v>0</v>
      </c>
      <c r="H122" s="7">
        <f>SUM(H84:H121)</f>
        <v>4.5</v>
      </c>
      <c r="I122" s="7">
        <f>SUM(I84:I121)</f>
        <v>7.5</v>
      </c>
      <c r="J122" s="7">
        <f>SUM(J84:J121)</f>
        <v>7.5</v>
      </c>
      <c r="K122" s="32">
        <f>SUM(K84:K121)</f>
        <v>0</v>
      </c>
      <c r="L122" s="46">
        <f>SUM(L84:L121)</f>
        <v>1601</v>
      </c>
    </row>
    <row r="123" spans="1:12" ht="12.75">
      <c r="A123" s="11"/>
      <c r="B123" s="11"/>
      <c r="C123" s="6"/>
      <c r="D123" s="20"/>
      <c r="E123" s="20"/>
      <c r="F123" s="20"/>
      <c r="G123" s="20"/>
      <c r="H123" s="12"/>
      <c r="I123" s="7"/>
      <c r="J123" s="7"/>
      <c r="K123" s="32"/>
      <c r="L123" s="43"/>
    </row>
    <row r="124" spans="1:12" ht="12.75">
      <c r="A124" s="13">
        <v>6000</v>
      </c>
      <c r="B124" s="13">
        <v>6000</v>
      </c>
      <c r="C124" s="3" t="s">
        <v>114</v>
      </c>
      <c r="D124" s="19"/>
      <c r="E124" s="19"/>
      <c r="F124" s="19"/>
      <c r="G124" s="19"/>
      <c r="H124" s="12">
        <v>0</v>
      </c>
      <c r="I124" s="12">
        <v>0</v>
      </c>
      <c r="J124" s="12">
        <v>0</v>
      </c>
      <c r="K124" s="31">
        <v>0</v>
      </c>
      <c r="L124" s="47">
        <v>0</v>
      </c>
    </row>
    <row r="125" spans="1:12" ht="12.75">
      <c r="A125" s="13">
        <v>6010</v>
      </c>
      <c r="B125" s="13">
        <v>6010</v>
      </c>
      <c r="C125" s="3" t="s">
        <v>115</v>
      </c>
      <c r="D125" s="19"/>
      <c r="E125" s="19"/>
      <c r="F125" s="19"/>
      <c r="G125" s="19"/>
      <c r="H125" s="12">
        <v>0</v>
      </c>
      <c r="I125" s="12">
        <v>0</v>
      </c>
      <c r="J125" s="12">
        <v>0</v>
      </c>
      <c r="K125" s="31">
        <v>0</v>
      </c>
      <c r="L125" s="43"/>
    </row>
    <row r="126" spans="1:12" ht="12.75">
      <c r="A126" s="11"/>
      <c r="B126" s="11"/>
      <c r="C126" s="6" t="s">
        <v>10</v>
      </c>
      <c r="D126" s="24">
        <f aca="true" t="shared" si="4" ref="D126:K126">SUM(D124:D125)</f>
        <v>0</v>
      </c>
      <c r="E126" s="24">
        <f t="shared" si="4"/>
        <v>0</v>
      </c>
      <c r="F126" s="24">
        <f t="shared" si="4"/>
        <v>0</v>
      </c>
      <c r="G126" s="24">
        <f t="shared" si="4"/>
        <v>0</v>
      </c>
      <c r="H126" s="7">
        <f t="shared" si="4"/>
        <v>0</v>
      </c>
      <c r="I126" s="7">
        <f t="shared" si="4"/>
        <v>0</v>
      </c>
      <c r="J126" s="7">
        <f t="shared" si="4"/>
        <v>0</v>
      </c>
      <c r="K126" s="32">
        <f t="shared" si="4"/>
        <v>0</v>
      </c>
      <c r="L126" s="43"/>
    </row>
    <row r="127" spans="1:12" ht="12.75">
      <c r="A127" s="13"/>
      <c r="B127" s="13"/>
      <c r="C127" s="3"/>
      <c r="D127" s="19"/>
      <c r="E127" s="19"/>
      <c r="F127" s="19"/>
      <c r="G127" s="19"/>
      <c r="H127" s="12"/>
      <c r="I127" s="12"/>
      <c r="J127" s="12"/>
      <c r="K127" s="31"/>
      <c r="L127" s="43"/>
    </row>
    <row r="128" spans="1:12" ht="13.5" customHeight="1">
      <c r="A128" s="11"/>
      <c r="B128" s="11"/>
      <c r="C128" s="6" t="s">
        <v>2</v>
      </c>
      <c r="D128" s="24">
        <f>D39-D126-D122-D82-D57</f>
        <v>-29000</v>
      </c>
      <c r="E128" s="24">
        <f>E39-E126-E122-E82-E57</f>
        <v>-29000</v>
      </c>
      <c r="F128" s="24">
        <f>F39-F126-F122-F82-F57</f>
        <v>-11000</v>
      </c>
      <c r="G128" s="24">
        <f>G39-G126-G122-G82-G57</f>
        <v>5000</v>
      </c>
      <c r="H128" s="7">
        <f>H39-H57-H82-H122-H126</f>
        <v>-404.5</v>
      </c>
      <c r="I128" s="7">
        <f>I39-I57-I82-I122-I126</f>
        <v>92.5</v>
      </c>
      <c r="J128" s="7">
        <f>J39-J57-J82-J122-J126</f>
        <v>92.5</v>
      </c>
      <c r="K128" s="32">
        <f>K39-K57-K82-K122-K126</f>
        <v>0</v>
      </c>
      <c r="L128" s="44">
        <f>L39-L57-L82-L122-L126</f>
        <v>-134</v>
      </c>
    </row>
    <row r="129" spans="1:12" ht="13.5" customHeight="1">
      <c r="A129" s="13"/>
      <c r="B129" s="13"/>
      <c r="C129" s="3"/>
      <c r="D129" s="19"/>
      <c r="E129" s="19"/>
      <c r="F129" s="19"/>
      <c r="G129" s="19"/>
      <c r="H129" s="12"/>
      <c r="I129" s="12"/>
      <c r="J129" s="12"/>
      <c r="K129" s="31"/>
      <c r="L129" s="43"/>
    </row>
    <row r="130" spans="1:12" ht="13.5" customHeight="1">
      <c r="A130" s="13">
        <v>8050</v>
      </c>
      <c r="B130" s="13">
        <v>8050</v>
      </c>
      <c r="C130" s="3" t="s">
        <v>7</v>
      </c>
      <c r="D130" s="19"/>
      <c r="E130" s="19"/>
      <c r="F130" s="19"/>
      <c r="G130" s="19"/>
      <c r="H130" s="12">
        <v>0</v>
      </c>
      <c r="I130" s="12">
        <v>0</v>
      </c>
      <c r="J130" s="12">
        <v>0</v>
      </c>
      <c r="K130" s="31">
        <v>0</v>
      </c>
      <c r="L130" s="47">
        <v>-102</v>
      </c>
    </row>
    <row r="131" spans="1:12" ht="13.5" customHeight="1">
      <c r="A131" s="13">
        <v>8070</v>
      </c>
      <c r="B131" s="13">
        <v>8070</v>
      </c>
      <c r="C131" s="3" t="s">
        <v>28</v>
      </c>
      <c r="D131" s="19"/>
      <c r="E131" s="19"/>
      <c r="F131" s="19"/>
      <c r="G131" s="19"/>
      <c r="H131" s="12">
        <v>0</v>
      </c>
      <c r="I131" s="12">
        <v>0</v>
      </c>
      <c r="J131" s="12">
        <v>0</v>
      </c>
      <c r="K131" s="31">
        <v>0</v>
      </c>
      <c r="L131" s="43"/>
    </row>
    <row r="132" spans="1:12" ht="13.5" customHeight="1">
      <c r="A132" s="13">
        <v>8150</v>
      </c>
      <c r="B132" s="13">
        <v>8150</v>
      </c>
      <c r="C132" s="3" t="s">
        <v>116</v>
      </c>
      <c r="D132" s="19"/>
      <c r="E132" s="19"/>
      <c r="F132" s="19"/>
      <c r="G132" s="19"/>
      <c r="H132" s="12">
        <v>0</v>
      </c>
      <c r="I132" s="12">
        <v>0</v>
      </c>
      <c r="J132" s="12">
        <v>0</v>
      </c>
      <c r="K132" s="31">
        <v>0</v>
      </c>
      <c r="L132" s="43"/>
    </row>
    <row r="133" spans="1:12" ht="13.5" customHeight="1">
      <c r="A133" s="11"/>
      <c r="B133" s="11"/>
      <c r="C133" s="6" t="s">
        <v>17</v>
      </c>
      <c r="D133" s="24">
        <f aca="true" t="shared" si="5" ref="D133:L133">SUM(D130:D132)</f>
        <v>0</v>
      </c>
      <c r="E133" s="24">
        <f t="shared" si="5"/>
        <v>0</v>
      </c>
      <c r="F133" s="24">
        <f t="shared" si="5"/>
        <v>0</v>
      </c>
      <c r="G133" s="24">
        <f t="shared" si="5"/>
        <v>0</v>
      </c>
      <c r="H133" s="7">
        <f t="shared" si="5"/>
        <v>0</v>
      </c>
      <c r="I133" s="7">
        <f t="shared" si="5"/>
        <v>0</v>
      </c>
      <c r="J133" s="7">
        <f t="shared" si="5"/>
        <v>0</v>
      </c>
      <c r="K133" s="32">
        <f t="shared" si="5"/>
        <v>0</v>
      </c>
      <c r="L133" s="49">
        <f t="shared" si="5"/>
        <v>-102</v>
      </c>
    </row>
    <row r="134" spans="1:12" ht="12.75">
      <c r="A134" s="13"/>
      <c r="B134" s="13"/>
      <c r="C134" s="3"/>
      <c r="D134" s="19"/>
      <c r="E134" s="19"/>
      <c r="F134" s="19"/>
      <c r="G134" s="19"/>
      <c r="H134" s="12"/>
      <c r="I134" s="12"/>
      <c r="J134" s="12"/>
      <c r="K134" s="31"/>
      <c r="L134" s="43"/>
    </row>
    <row r="135" spans="1:12" ht="12.75">
      <c r="A135" s="11"/>
      <c r="B135" s="11"/>
      <c r="C135" s="8" t="s">
        <v>8</v>
      </c>
      <c r="D135" s="25">
        <f aca="true" t="shared" si="6" ref="D135:L135">D128-D133</f>
        <v>-29000</v>
      </c>
      <c r="E135" s="25">
        <f t="shared" si="6"/>
        <v>-29000</v>
      </c>
      <c r="F135" s="25">
        <f t="shared" si="6"/>
        <v>-11000</v>
      </c>
      <c r="G135" s="25">
        <f t="shared" si="6"/>
        <v>5000</v>
      </c>
      <c r="H135" s="9">
        <f t="shared" si="6"/>
        <v>-404.5</v>
      </c>
      <c r="I135" s="9">
        <f t="shared" si="6"/>
        <v>92.5</v>
      </c>
      <c r="J135" s="9">
        <f t="shared" si="6"/>
        <v>92.5</v>
      </c>
      <c r="K135" s="33">
        <f t="shared" si="6"/>
        <v>0</v>
      </c>
      <c r="L135" s="45">
        <f t="shared" si="6"/>
        <v>-32</v>
      </c>
    </row>
    <row r="136" spans="4:12" ht="15.75" customHeight="1">
      <c r="D136" s="38"/>
      <c r="E136" s="38"/>
      <c r="F136" s="38"/>
      <c r="G136" s="38"/>
      <c r="H136" s="38"/>
      <c r="I136" s="39"/>
      <c r="J136" s="39"/>
      <c r="K136" s="39"/>
      <c r="L136" s="40"/>
    </row>
    <row r="137" ht="12.75">
      <c r="L13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Hands Services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stod.okospes</dc:creator>
  <cp:keywords/>
  <dc:description/>
  <cp:lastModifiedBy>Sverre Nordby</cp:lastModifiedBy>
  <cp:lastPrinted>2018-11-05T13:41:31Z</cp:lastPrinted>
  <dcterms:created xsi:type="dcterms:W3CDTF">2009-05-28T07:56:43Z</dcterms:created>
  <dcterms:modified xsi:type="dcterms:W3CDTF">2019-03-15T09:08:15Z</dcterms:modified>
  <cp:category/>
  <cp:version/>
  <cp:contentType/>
  <cp:contentStatus/>
</cp:coreProperties>
</file>