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2800" windowHeight="5310" tabRatio="914" activeTab="0"/>
  </bookViews>
  <sheets>
    <sheet name="Totalt" sheetId="1" r:id="rId1"/>
    <sheet name="HS" sheetId="2" r:id="rId2"/>
    <sheet name="Fotball" sheetId="3" r:id="rId3"/>
    <sheet name="ToppFotball" sheetId="4" r:id="rId4"/>
    <sheet name="Håndball" sheetId="5" r:id="rId5"/>
    <sheet name="Bandy" sheetId="6" r:id="rId6"/>
    <sheet name="Hopp" sheetId="7" r:id="rId7"/>
    <sheet name="Softball" sheetId="8" r:id="rId8"/>
    <sheet name="Alpint" sheetId="9" r:id="rId9"/>
    <sheet name="Langrenn" sheetId="10" r:id="rId10"/>
  </sheets>
  <externalReferences>
    <externalReference r:id="rId13"/>
  </externalReferences>
  <definedNames>
    <definedName name="_xlfn.IFERROR" hidden="1">#NAME?</definedName>
    <definedName name="_xlfn.SINGLE" hidden="1">#NAME?</definedName>
    <definedName name="bud_år">#REF!</definedName>
    <definedName name="budsjettversjon">#REF!</definedName>
    <definedName name="fra_medarbeider">#REF!</definedName>
    <definedName name="fra_periode">#REF!</definedName>
    <definedName name="fra_periode_ifjor">#REF!</definedName>
    <definedName name="fra_rapp_periode">#REF!</definedName>
    <definedName name="fra_rapperiode_ifjor">#REF!</definedName>
    <definedName name="kv1slutt">#REF!</definedName>
    <definedName name="kv1start">#REF!</definedName>
    <definedName name="kv2slutt">#REF!</definedName>
    <definedName name="kv2start">#REF!</definedName>
    <definedName name="kv3slutt">#REF!</definedName>
    <definedName name="kv3start">#REF!</definedName>
    <definedName name="kv4slutt">#REF!</definedName>
    <definedName name="kv4start">#REF!</definedName>
    <definedName name="selskap">#REF!</definedName>
    <definedName name="selskap113">#REF!</definedName>
    <definedName name="selskap114">#REF!</definedName>
    <definedName name="selskap115">#REF!</definedName>
    <definedName name="selskap116">#REF!</definedName>
    <definedName name="selskap117">#REF!</definedName>
    <definedName name="selskap118">#REF!</definedName>
    <definedName name="selskap119">#REF!</definedName>
    <definedName name="selskap2">#REF!</definedName>
    <definedName name="Selskap297">#REF!</definedName>
    <definedName name="selskap99">#REF!</definedName>
    <definedName name="til_medarbeider">#REF!</definedName>
    <definedName name="til_periode">#REF!</definedName>
    <definedName name="til_periode_ifjor">#REF!</definedName>
  </definedNames>
  <calcPr fullCalcOnLoad="1"/>
</workbook>
</file>

<file path=xl/sharedStrings.xml><?xml version="1.0" encoding="utf-8"?>
<sst xmlns="http://schemas.openxmlformats.org/spreadsheetml/2006/main" count="1431" uniqueCount="138">
  <si>
    <t>Tekst</t>
  </si>
  <si>
    <t>SUM DRIFTSINNTEKT</t>
  </si>
  <si>
    <t>DRIFTSRESULTAT</t>
  </si>
  <si>
    <t>Sum Salgsinntekt</t>
  </si>
  <si>
    <t>Sum Varekostnad</t>
  </si>
  <si>
    <t>Sum Lønnskostnad</t>
  </si>
  <si>
    <t>Sum Annen driftskostnad</t>
  </si>
  <si>
    <t>Annen renteinntekt</t>
  </si>
  <si>
    <t>Bud</t>
  </si>
  <si>
    <t>ORDINÆRT RESULTAT</t>
  </si>
  <si>
    <t>Sum annen driftsinntekt</t>
  </si>
  <si>
    <t>Sum avskrivninger</t>
  </si>
  <si>
    <t>Egne arrangementer</t>
  </si>
  <si>
    <t>Dugnad/loddsalg</t>
  </si>
  <si>
    <t>Sum finans</t>
  </si>
  <si>
    <t>Bonus</t>
  </si>
  <si>
    <t>Spillersalg</t>
  </si>
  <si>
    <t>Periodiserte inntekter</t>
  </si>
  <si>
    <t>Bøter</t>
  </si>
  <si>
    <t>Opphold treningssamling</t>
  </si>
  <si>
    <t>Lønn u/AGA</t>
  </si>
  <si>
    <t>Korr AGA på FP avd u/AGA</t>
  </si>
  <si>
    <t>motkonto Korr AGA på FP avd u/AGA</t>
  </si>
  <si>
    <t>Refusjon sykepenger</t>
  </si>
  <si>
    <t>Annen finansinntekt</t>
  </si>
  <si>
    <t>Lønn ikke oppl.pl ytelser</t>
  </si>
  <si>
    <t>Sum Idrettsrelaterte kostnader</t>
  </si>
  <si>
    <t>Sum Arrangementskostnader</t>
  </si>
  <si>
    <t>Sum Innkjøp for videresalg av utstyr</t>
  </si>
  <si>
    <t>Salgsinntekt avgiftsfri</t>
  </si>
  <si>
    <t>Sponsor/samarb.avtaler avgiftsfri</t>
  </si>
  <si>
    <t>Dugnadsinntekter</t>
  </si>
  <si>
    <t>Salg tøy, utstyr, effekter</t>
  </si>
  <si>
    <t>Salgsinntekt utenfor avg.området</t>
  </si>
  <si>
    <t>Treningsavgift</t>
  </si>
  <si>
    <t>Treningsavgift vintertrening fotball</t>
  </si>
  <si>
    <t>Treningsavgift ØHIL AKADEMIET</t>
  </si>
  <si>
    <t>Medlemskontingent</t>
  </si>
  <si>
    <t>Stevneinntekter</t>
  </si>
  <si>
    <t>Billettinntekter</t>
  </si>
  <si>
    <t>Kafeteria/kiosk salg</t>
  </si>
  <si>
    <t>Loddsalg</t>
  </si>
  <si>
    <t>Leieinntekt - bane</t>
  </si>
  <si>
    <t>Leie - klubbhus fast leie</t>
  </si>
  <si>
    <t>Andre tilskudd (mva-komp)</t>
  </si>
  <si>
    <t>Offentlig tilskudd</t>
  </si>
  <si>
    <t>Innbetalte fellesutgifter barnehage</t>
  </si>
  <si>
    <t>Annen driftsrelatert inntekt</t>
  </si>
  <si>
    <t>Kostnader relatert til sponsorinntekter</t>
  </si>
  <si>
    <t>Kostnader seriespill/lag/utøver</t>
  </si>
  <si>
    <t>Utgifter trenere,lagledere, oppmenn</t>
  </si>
  <si>
    <t>Utgifter deltakelse på cup/kurs/renn/kamper/reiser</t>
  </si>
  <si>
    <t>Ikke oppg.pliktig, lønn/km/utg. trenere, fotb.sk,a</t>
  </si>
  <si>
    <t>Dommerutgifter</t>
  </si>
  <si>
    <t>Innkjøp varer for videresalg</t>
  </si>
  <si>
    <t>Innkjøp varer Cafè</t>
  </si>
  <si>
    <t>Beholdningsendring</t>
  </si>
  <si>
    <t>Lønn til ansatte</t>
  </si>
  <si>
    <t>Timelønn</t>
  </si>
  <si>
    <t>Periodiserings lønn</t>
  </si>
  <si>
    <t>Feriepenger beregnet</t>
  </si>
  <si>
    <t>Arbeidsgiveravgift påløpte feriepenger</t>
  </si>
  <si>
    <t>fri telefon</t>
  </si>
  <si>
    <t>Innberetning OTP</t>
  </si>
  <si>
    <t>Motkonto naturalytelser etc</t>
  </si>
  <si>
    <t>Styrehonorar</t>
  </si>
  <si>
    <t>Arbeidsgiveravgift</t>
  </si>
  <si>
    <t>OTP</t>
  </si>
  <si>
    <t>Kurs trenere og ansatte</t>
  </si>
  <si>
    <t>Andre personalkostnader</t>
  </si>
  <si>
    <t>Renovasjon, vann, avløp mv.</t>
  </si>
  <si>
    <t>Lys og varme</t>
  </si>
  <si>
    <t>Leie datasystemer</t>
  </si>
  <si>
    <t>Maskiner og utstyr</t>
  </si>
  <si>
    <t>Idrettsmateriell/driftsmateriell</t>
  </si>
  <si>
    <t>Innkjøp drakter</t>
  </si>
  <si>
    <t>Reparasjon og vedlikehold bygninger</t>
  </si>
  <si>
    <t>Reparasjon og vedlikehold utstyr</t>
  </si>
  <si>
    <t>Driftsutgifter klubbhus</t>
  </si>
  <si>
    <t>Drift bane/anlegg</t>
  </si>
  <si>
    <t>Revisjonshonorar</t>
  </si>
  <si>
    <t>Regnskapshonorar</t>
  </si>
  <si>
    <t>Annen fremmed tjeneste</t>
  </si>
  <si>
    <t>Kontorrekvisita</t>
  </si>
  <si>
    <t>Dataprogrammer, etc</t>
  </si>
  <si>
    <t>Trykksaker</t>
  </si>
  <si>
    <t>Møte, kurs, oppdatering o l</t>
  </si>
  <si>
    <t>Telefon</t>
  </si>
  <si>
    <t>Mobil</t>
  </si>
  <si>
    <t>Internet</t>
  </si>
  <si>
    <t>Porto</t>
  </si>
  <si>
    <t>Bilgodtgjørelse, oppgavepliktig</t>
  </si>
  <si>
    <t>Reisekostnad, ikke oppgavepliktig</t>
  </si>
  <si>
    <t>Reklamekostnad</t>
  </si>
  <si>
    <t>Lotteriutgifter</t>
  </si>
  <si>
    <t>Gaver, ikke fradragsberettiget</t>
  </si>
  <si>
    <t>Forsikringspremie</t>
  </si>
  <si>
    <t>Annen støtte undergrupper</t>
  </si>
  <si>
    <t>Øreavrunding, MVA - oppgjør</t>
  </si>
  <si>
    <t>Bank og kortgebyrer</t>
  </si>
  <si>
    <t>Renter og gebyrer inkasso</t>
  </si>
  <si>
    <t>Andre kostnader</t>
  </si>
  <si>
    <t>Tap på fordringer</t>
  </si>
  <si>
    <t>Overføring til fra fond</t>
  </si>
  <si>
    <t>Avskrivning på bygninger og annen fast eiendom</t>
  </si>
  <si>
    <t>Avskrivning på transportmidler, mask. og invent.</t>
  </si>
  <si>
    <t>Annen rentekostnad</t>
  </si>
  <si>
    <t>pr Q1</t>
  </si>
  <si>
    <t>pr Q2</t>
  </si>
  <si>
    <t>pr Q3</t>
  </si>
  <si>
    <t>Kortsvindel</t>
  </si>
  <si>
    <t>Lønn u/FP</t>
  </si>
  <si>
    <t>Provisjon Buypass</t>
  </si>
  <si>
    <t>Gebyrer Deltaker.no</t>
  </si>
  <si>
    <t>Vipps gebyrer</t>
  </si>
  <si>
    <t>Inntekter lagkonti</t>
  </si>
  <si>
    <t>Forsikring spillere</t>
  </si>
  <si>
    <t>Lønn u/10000</t>
  </si>
  <si>
    <t>Gebyr Izettle</t>
  </si>
  <si>
    <t>Kantinekostnader</t>
  </si>
  <si>
    <t>Bane/hall/arenaleie</t>
  </si>
  <si>
    <t>Arrangementer/cuper/konkurranser</t>
  </si>
  <si>
    <t>Utgifter interne arrangementer</t>
  </si>
  <si>
    <t>Avsetning til idrettsfremmende tiltak</t>
  </si>
  <si>
    <t>Lønnstilskudd</t>
  </si>
  <si>
    <t>Leie maskiner</t>
  </si>
  <si>
    <t>Støtteordninger</t>
  </si>
  <si>
    <t>Gebyr Spond</t>
  </si>
  <si>
    <t>Utgifter lagkonti</t>
  </si>
  <si>
    <t>Treningsavgift idrettsskoler og prosjekter</t>
  </si>
  <si>
    <t>Sponsor/samarb.avtaler (mva-pliktig)</t>
  </si>
  <si>
    <t>BUDSJETT 2024</t>
  </si>
  <si>
    <t>Evt kommentarer</t>
  </si>
  <si>
    <t>Utleie personell</t>
  </si>
  <si>
    <t>,</t>
  </si>
  <si>
    <t/>
  </si>
  <si>
    <t>SFO-inntekter</t>
  </si>
  <si>
    <t>Transport SFO/aka/kamp/konkurranse</t>
  </si>
</sst>
</file>

<file path=xl/styles.xml><?xml version="1.0" encoding="utf-8"?>
<styleSheet xmlns="http://schemas.openxmlformats.org/spreadsheetml/2006/main">
  <numFmts count="40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#,##0;[Red]\-\ #,##0"/>
    <numFmt numFmtId="181" formatCode="#,##0.00;[Red]\-\ #,##0.00"/>
    <numFmt numFmtId="182" formatCode="dd/mm/yy;@"/>
    <numFmt numFmtId="183" formatCode="0.0\ %"/>
    <numFmt numFmtId="184" formatCode="[$-414]d\.\ mmmm\ yyyy"/>
    <numFmt numFmtId="185" formatCode="d/m/yyyy;@"/>
    <numFmt numFmtId="186" formatCode="#,##0;#,##0"/>
    <numFmt numFmtId="187" formatCode="d/m/yy;@"/>
    <numFmt numFmtId="188" formatCode="0.00;[Red]0.00"/>
    <numFmt numFmtId="189" formatCode="&quot;Ja&quot;;&quot;Ja&quot;;&quot;Nei&quot;"/>
    <numFmt numFmtId="190" formatCode="&quot;Sann&quot;;&quot;Sann&quot;;&quot;Usann&quot;"/>
    <numFmt numFmtId="191" formatCode="&quot;På&quot;;&quot;På&quot;;&quot;Av&quot;"/>
    <numFmt numFmtId="192" formatCode="[$€-2]\ ###,000_);[Red]\([$€-2]\ ###,000\)"/>
    <numFmt numFmtId="193" formatCode="#,##0.00_ ;[Red]\-#,##0.00\ "/>
    <numFmt numFmtId="194" formatCode="0.00_ ;[Red]\-0.00\ "/>
    <numFmt numFmtId="195" formatCode="#,##0_ ;[Red]\-#,##0\ "/>
  </numFmts>
  <fonts count="31">
    <font>
      <sz val="10"/>
      <name val="Arial"/>
      <family val="0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8"/>
      <color indexed="18"/>
      <name val="Arial"/>
      <family val="2"/>
    </font>
    <font>
      <b/>
      <sz val="11"/>
      <color indexed="18"/>
      <name val="Calibri"/>
      <family val="2"/>
    </font>
    <font>
      <b/>
      <i/>
      <sz val="10"/>
      <color indexed="18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rgb="FF000080"/>
      <name val="Arial"/>
      <family val="2"/>
    </font>
    <font>
      <sz val="10"/>
      <color theme="1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theme="6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/>
      <bottom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>
        <color indexed="63"/>
      </right>
      <top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4" fillId="0" borderId="0" applyNumberFormat="0" applyFill="0" applyBorder="0" applyAlignment="0" applyProtection="0"/>
    <xf numFmtId="0" fontId="8" fillId="16" borderId="1" applyNumberFormat="0" applyAlignment="0" applyProtection="0"/>
    <xf numFmtId="0" fontId="9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3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2" applyNumberFormat="0" applyFill="0" applyAlignment="0" applyProtection="0"/>
    <xf numFmtId="179" fontId="0" fillId="0" borderId="0" applyFont="0" applyFill="0" applyBorder="0" applyAlignment="0" applyProtection="0"/>
    <xf numFmtId="0" fontId="14" fillId="17" borderId="3" applyNumberFormat="0" applyAlignment="0" applyProtection="0"/>
    <xf numFmtId="0" fontId="6" fillId="18" borderId="4" applyNumberFormat="0" applyFont="0" applyAlignment="0" applyProtection="0"/>
    <xf numFmtId="0" fontId="6" fillId="0" borderId="0">
      <alignment/>
      <protection/>
    </xf>
    <xf numFmtId="0" fontId="15" fillId="19" borderId="0" applyNumberFormat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177" fontId="0" fillId="0" borderId="0" applyFont="0" applyFill="0" applyBorder="0" applyAlignment="0" applyProtection="0"/>
    <xf numFmtId="0" fontId="21" fillId="16" borderId="9" applyNumberFormat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3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16" borderId="10" xfId="0" applyFont="1" applyFill="1" applyBorder="1" applyAlignment="1">
      <alignment/>
    </xf>
    <xf numFmtId="0" fontId="1" fillId="16" borderId="11" xfId="0" applyFont="1" applyFill="1" applyBorder="1" applyAlignment="1">
      <alignment/>
    </xf>
    <xf numFmtId="0" fontId="25" fillId="16" borderId="10" xfId="0" applyFont="1" applyFill="1" applyBorder="1" applyAlignment="1">
      <alignment/>
    </xf>
    <xf numFmtId="0" fontId="25" fillId="16" borderId="12" xfId="0" applyFont="1" applyFill="1" applyBorder="1" applyAlignment="1">
      <alignment/>
    </xf>
    <xf numFmtId="0" fontId="1" fillId="24" borderId="10" xfId="0" applyFont="1" applyFill="1" applyBorder="1" applyAlignment="1">
      <alignment/>
    </xf>
    <xf numFmtId="180" fontId="1" fillId="25" borderId="13" xfId="0" applyNumberFormat="1" applyFont="1" applyFill="1" applyBorder="1" applyAlignment="1">
      <alignment/>
    </xf>
    <xf numFmtId="180" fontId="1" fillId="25" borderId="14" xfId="0" applyNumberFormat="1" applyFont="1" applyFill="1" applyBorder="1" applyAlignment="1">
      <alignment/>
    </xf>
    <xf numFmtId="180" fontId="25" fillId="25" borderId="14" xfId="0" applyNumberFormat="1" applyFont="1" applyFill="1" applyBorder="1" applyAlignment="1">
      <alignment/>
    </xf>
    <xf numFmtId="180" fontId="25" fillId="25" borderId="15" xfId="0" applyNumberFormat="1" applyFont="1" applyFill="1" applyBorder="1" applyAlignment="1">
      <alignment/>
    </xf>
    <xf numFmtId="0" fontId="24" fillId="26" borderId="13" xfId="44" applyFont="1" applyFill="1" applyBorder="1" applyAlignment="1">
      <alignment horizontal="center"/>
      <protection/>
    </xf>
    <xf numFmtId="0" fontId="24" fillId="26" borderId="14" xfId="44" applyFont="1" applyFill="1" applyBorder="1" applyAlignment="1">
      <alignment horizontal="center"/>
      <protection/>
    </xf>
    <xf numFmtId="0" fontId="24" fillId="26" borderId="15" xfId="44" applyFont="1" applyFill="1" applyBorder="1" applyAlignment="1">
      <alignment horizontal="center"/>
      <protection/>
    </xf>
    <xf numFmtId="0" fontId="24" fillId="27" borderId="13" xfId="44" applyFont="1" applyFill="1" applyBorder="1" applyAlignment="1">
      <alignment horizontal="center"/>
      <protection/>
    </xf>
    <xf numFmtId="0" fontId="0" fillId="27" borderId="15" xfId="0" applyFill="1" applyBorder="1" applyAlignment="1">
      <alignment/>
    </xf>
    <xf numFmtId="180" fontId="29" fillId="28" borderId="16" xfId="0" applyNumberFormat="1" applyFont="1" applyFill="1" applyBorder="1" applyAlignment="1">
      <alignment/>
    </xf>
    <xf numFmtId="180" fontId="1" fillId="25" borderId="14" xfId="0" applyNumberFormat="1" applyFont="1" applyFill="1" applyBorder="1" applyAlignment="1">
      <alignment/>
    </xf>
    <xf numFmtId="180" fontId="1" fillId="25" borderId="14" xfId="0" applyNumberFormat="1" applyFont="1" applyFill="1" applyBorder="1" applyAlignment="1">
      <alignment/>
    </xf>
    <xf numFmtId="180" fontId="1" fillId="25" borderId="14" xfId="0" applyNumberFormat="1" applyFont="1" applyFill="1" applyBorder="1" applyAlignment="1">
      <alignment/>
    </xf>
    <xf numFmtId="180" fontId="1" fillId="25" borderId="14" xfId="0" applyNumberFormat="1" applyFont="1" applyFill="1" applyBorder="1" applyAlignment="1">
      <alignment/>
    </xf>
    <xf numFmtId="180" fontId="1" fillId="25" borderId="14" xfId="0" applyNumberFormat="1" applyFont="1" applyFill="1" applyBorder="1" applyAlignment="1">
      <alignment/>
    </xf>
    <xf numFmtId="0" fontId="24" fillId="27" borderId="17" xfId="44" applyFont="1" applyFill="1" applyBorder="1" applyAlignment="1">
      <alignment horizontal="center"/>
      <protection/>
    </xf>
    <xf numFmtId="0" fontId="0" fillId="27" borderId="12" xfId="0" applyFill="1" applyBorder="1" applyAlignment="1">
      <alignment/>
    </xf>
    <xf numFmtId="0" fontId="0" fillId="0" borderId="10" xfId="0" applyFont="1" applyFill="1" applyBorder="1" applyAlignment="1">
      <alignment/>
    </xf>
    <xf numFmtId="0" fontId="2" fillId="29" borderId="18" xfId="0" applyFont="1" applyFill="1" applyBorder="1" applyAlignment="1">
      <alignment horizontal="center"/>
    </xf>
    <xf numFmtId="0" fontId="27" fillId="29" borderId="19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3" fillId="0" borderId="0" xfId="0" applyFont="1" applyFill="1" applyAlignment="1">
      <alignment horizontal="center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12" xfId="0" applyFill="1" applyBorder="1" applyAlignment="1">
      <alignment/>
    </xf>
    <xf numFmtId="0" fontId="30" fillId="0" borderId="21" xfId="0" applyFont="1" applyFill="1" applyBorder="1" applyAlignment="1">
      <alignment/>
    </xf>
    <xf numFmtId="0" fontId="30" fillId="0" borderId="21" xfId="0" applyFont="1" applyFill="1" applyBorder="1" applyAlignment="1">
      <alignment wrapText="1"/>
    </xf>
    <xf numFmtId="0" fontId="0" fillId="0" borderId="21" xfId="0" applyFont="1" applyFill="1" applyBorder="1" applyAlignment="1">
      <alignment/>
    </xf>
    <xf numFmtId="0" fontId="0" fillId="0" borderId="0" xfId="0" applyFont="1" applyFill="1" applyAlignment="1">
      <alignment/>
    </xf>
  </cellXfs>
  <cellStyles count="50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ormal_Totalt" xfId="44"/>
    <cellStyle name="Nøytral" xfId="45"/>
    <cellStyle name="Overskrift 1" xfId="46"/>
    <cellStyle name="Overskrift 2" xfId="47"/>
    <cellStyle name="Overskrift 3" xfId="48"/>
    <cellStyle name="Overskrift 4" xfId="49"/>
    <cellStyle name="Percent" xfId="50"/>
    <cellStyle name="Tittel" xfId="51"/>
    <cellStyle name="Totalt" xfId="52"/>
    <cellStyle name="Comma [0]" xfId="53"/>
    <cellStyle name="Utdata" xfId="54"/>
    <cellStyle name="Uthevingsfarge1" xfId="55"/>
    <cellStyle name="Uthevingsfarge2" xfId="56"/>
    <cellStyle name="Uthevingsfarge3" xfId="57"/>
    <cellStyle name="Uthevingsfarge4" xfId="58"/>
    <cellStyle name="Uthevingsfarge5" xfId="59"/>
    <cellStyle name="Uthevingsfarge6" xfId="60"/>
    <cellStyle name="Currency" xfId="61"/>
    <cellStyle name="Currency [0]" xfId="62"/>
    <cellStyle name="Varselteks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verre\AppData\Local\Microsoft\Windows\INetCache\Content.Outlook\19NIOQMC\Budsjett%202024%20per%2030.10.23%20med%20arkfaner%20EOU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psummering"/>
      <sheetName val="Total"/>
      <sheetName val="Tr.avg som"/>
      <sheetName val="Tr.avg vint"/>
      <sheetName val="Aka og SFO"/>
      <sheetName val="Arr"/>
      <sheetName val="Vinteravgift"/>
    </sheetNames>
    <sheetDataSet>
      <sheetData sheetId="1">
        <row r="30">
          <cell r="B30">
            <v>3210</v>
          </cell>
          <cell r="C30" t="str">
            <v>Treningsavgift sommer</v>
          </cell>
          <cell r="D30">
            <v>1506287.75</v>
          </cell>
          <cell r="E30">
            <v>2708179.5</v>
          </cell>
          <cell r="F30">
            <v>-1201891.75</v>
          </cell>
          <cell r="G30">
            <v>0</v>
          </cell>
          <cell r="H30">
            <v>1506287.75</v>
          </cell>
          <cell r="I30">
            <v>3584857.75</v>
          </cell>
          <cell r="J30">
            <v>3448618</v>
          </cell>
          <cell r="K30">
            <v>136239.75</v>
          </cell>
          <cell r="L30">
            <v>2000000</v>
          </cell>
          <cell r="M30">
            <v>1584857.75</v>
          </cell>
          <cell r="N30">
            <v>4550000</v>
          </cell>
          <cell r="O30">
            <v>4500000</v>
          </cell>
          <cell r="Q30">
            <v>5100000</v>
          </cell>
        </row>
        <row r="31">
          <cell r="B31">
            <v>3215</v>
          </cell>
          <cell r="C31" t="str">
            <v>Treningsavgift vintertrening</v>
          </cell>
          <cell r="D31">
            <v>0</v>
          </cell>
          <cell r="E31">
            <v>1600</v>
          </cell>
          <cell r="F31">
            <v>-1600</v>
          </cell>
          <cell r="G31">
            <v>0</v>
          </cell>
          <cell r="H31">
            <v>0</v>
          </cell>
          <cell r="I31">
            <v>909645</v>
          </cell>
          <cell r="J31">
            <v>889464</v>
          </cell>
          <cell r="K31">
            <v>20181</v>
          </cell>
          <cell r="L31">
            <v>700000</v>
          </cell>
          <cell r="M31">
            <v>209645</v>
          </cell>
          <cell r="N31">
            <v>700000</v>
          </cell>
          <cell r="O31">
            <v>840000</v>
          </cell>
          <cell r="Q31">
            <v>1200000</v>
          </cell>
        </row>
        <row r="32">
          <cell r="B32">
            <v>3220</v>
          </cell>
          <cell r="C32" t="str">
            <v>Medlemskontingent</v>
          </cell>
          <cell r="D32">
            <v>0</v>
          </cell>
          <cell r="E32">
            <v>-93416</v>
          </cell>
          <cell r="F32">
            <v>93416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Q32">
            <v>0</v>
          </cell>
        </row>
        <row r="33">
          <cell r="B33">
            <v>3120</v>
          </cell>
          <cell r="C33" t="str">
            <v>Sponsor/samarb.avtaler avgiftsfri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244500</v>
          </cell>
          <cell r="J33">
            <v>183375</v>
          </cell>
          <cell r="K33">
            <v>61125</v>
          </cell>
          <cell r="L33">
            <v>200000</v>
          </cell>
          <cell r="M33">
            <v>44500</v>
          </cell>
          <cell r="N33">
            <v>200000</v>
          </cell>
          <cell r="O33">
            <v>208375</v>
          </cell>
          <cell r="Q33">
            <v>200000</v>
          </cell>
        </row>
        <row r="34">
          <cell r="B34">
            <v>3125</v>
          </cell>
          <cell r="C34" t="str">
            <v>Dugnadsinntekter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Q34">
            <v>0</v>
          </cell>
        </row>
        <row r="35">
          <cell r="B35">
            <v>3216</v>
          </cell>
          <cell r="C35" t="str">
            <v>SFO-inntekter (NY)</v>
          </cell>
          <cell r="O35">
            <v>0</v>
          </cell>
          <cell r="Q35">
            <v>400000</v>
          </cell>
        </row>
        <row r="36">
          <cell r="B36">
            <v>3217</v>
          </cell>
          <cell r="C36" t="str">
            <v>Treningsavgift ØHIL AKADEMIET</v>
          </cell>
          <cell r="D36">
            <v>204373</v>
          </cell>
          <cell r="E36">
            <v>188091</v>
          </cell>
          <cell r="F36">
            <v>16282</v>
          </cell>
          <cell r="G36">
            <v>0</v>
          </cell>
          <cell r="H36">
            <v>204373</v>
          </cell>
          <cell r="I36">
            <v>1739523.1</v>
          </cell>
          <cell r="J36">
            <v>1276108</v>
          </cell>
          <cell r="K36">
            <v>463415.1000000001</v>
          </cell>
          <cell r="L36">
            <v>1500000</v>
          </cell>
          <cell r="M36">
            <v>239523.1000000001</v>
          </cell>
          <cell r="N36">
            <v>2970000</v>
          </cell>
          <cell r="O36">
            <v>2570000</v>
          </cell>
          <cell r="Q36">
            <v>2400000</v>
          </cell>
        </row>
        <row r="37">
          <cell r="B37">
            <v>3218</v>
          </cell>
          <cell r="C37" t="str">
            <v>Treningsavgift idrettsskoler og prosjekter</v>
          </cell>
          <cell r="D37">
            <v>363408</v>
          </cell>
          <cell r="E37">
            <v>335382</v>
          </cell>
          <cell r="F37">
            <v>28026</v>
          </cell>
          <cell r="G37">
            <v>0</v>
          </cell>
          <cell r="H37">
            <v>363408</v>
          </cell>
          <cell r="I37">
            <v>758960</v>
          </cell>
          <cell r="J37">
            <v>964803</v>
          </cell>
          <cell r="K37">
            <v>-205843</v>
          </cell>
          <cell r="L37">
            <v>600000</v>
          </cell>
          <cell r="M37">
            <v>158960</v>
          </cell>
          <cell r="N37">
            <v>1130000</v>
          </cell>
          <cell r="O37">
            <v>1000000</v>
          </cell>
          <cell r="Q37">
            <v>1000000</v>
          </cell>
        </row>
        <row r="38">
          <cell r="B38">
            <v>3320</v>
          </cell>
          <cell r="C38" t="str">
            <v>Stevneinntekter</v>
          </cell>
          <cell r="D38">
            <v>65685</v>
          </cell>
          <cell r="E38">
            <v>253947</v>
          </cell>
          <cell r="F38">
            <v>-188262</v>
          </cell>
          <cell r="G38">
            <v>0</v>
          </cell>
          <cell r="H38">
            <v>65685</v>
          </cell>
          <cell r="I38">
            <v>414937</v>
          </cell>
          <cell r="J38">
            <v>367919</v>
          </cell>
          <cell r="K38">
            <v>47018</v>
          </cell>
          <cell r="L38">
            <v>450000</v>
          </cell>
          <cell r="M38">
            <v>-35063</v>
          </cell>
          <cell r="N38">
            <v>450000</v>
          </cell>
          <cell r="O38">
            <v>543093</v>
          </cell>
          <cell r="Q38">
            <v>450000</v>
          </cell>
        </row>
        <row r="39">
          <cell r="B39">
            <v>3321</v>
          </cell>
          <cell r="C39" t="str">
            <v>Bilettinntekter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Q39">
            <v>0</v>
          </cell>
        </row>
        <row r="40">
          <cell r="B40">
            <v>3325</v>
          </cell>
          <cell r="C40" t="str">
            <v>Egne arrangementer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Q40">
            <v>250000</v>
          </cell>
        </row>
        <row r="41">
          <cell r="B41">
            <v>3350</v>
          </cell>
          <cell r="C41" t="str">
            <v>Kafeteria/kiosk salg</v>
          </cell>
          <cell r="D41">
            <v>0</v>
          </cell>
          <cell r="E41">
            <v>12038</v>
          </cell>
          <cell r="F41">
            <v>-12038</v>
          </cell>
          <cell r="G41">
            <v>0</v>
          </cell>
          <cell r="H41">
            <v>0</v>
          </cell>
          <cell r="I41">
            <v>1410</v>
          </cell>
          <cell r="J41">
            <v>29848</v>
          </cell>
          <cell r="K41">
            <v>-28438</v>
          </cell>
          <cell r="L41">
            <v>0</v>
          </cell>
          <cell r="M41">
            <v>1410</v>
          </cell>
          <cell r="N41">
            <v>30000</v>
          </cell>
          <cell r="O41">
            <v>1410</v>
          </cell>
          <cell r="Q41">
            <v>30000</v>
          </cell>
        </row>
        <row r="42">
          <cell r="B42">
            <v>3360</v>
          </cell>
          <cell r="C42" t="str">
            <v>Loddsalg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Q42">
            <v>0</v>
          </cell>
        </row>
        <row r="43">
          <cell r="B43">
            <v>3130</v>
          </cell>
          <cell r="C43" t="str">
            <v>Salg tøy, utstyr, effekter</v>
          </cell>
          <cell r="D43">
            <v>24370</v>
          </cell>
          <cell r="E43">
            <v>0</v>
          </cell>
          <cell r="F43">
            <v>24370</v>
          </cell>
          <cell r="G43">
            <v>0</v>
          </cell>
          <cell r="H43">
            <v>24370</v>
          </cell>
          <cell r="I43">
            <v>24370</v>
          </cell>
          <cell r="J43">
            <v>51600</v>
          </cell>
          <cell r="K43">
            <v>-27230</v>
          </cell>
          <cell r="L43">
            <v>0</v>
          </cell>
          <cell r="M43">
            <v>24370</v>
          </cell>
          <cell r="N43">
            <v>0</v>
          </cell>
          <cell r="O43">
            <v>36702.2</v>
          </cell>
          <cell r="Q43">
            <v>0</v>
          </cell>
        </row>
        <row r="44">
          <cell r="B44">
            <v>3240</v>
          </cell>
          <cell r="C44" t="str">
            <v>Støtteordninger</v>
          </cell>
          <cell r="D44">
            <v>0</v>
          </cell>
          <cell r="E44">
            <v>11874.5</v>
          </cell>
          <cell r="F44">
            <v>-11874.5</v>
          </cell>
          <cell r="G44">
            <v>0</v>
          </cell>
          <cell r="H44">
            <v>0</v>
          </cell>
          <cell r="I44">
            <v>85685.92</v>
          </cell>
          <cell r="J44">
            <v>173562.83</v>
          </cell>
          <cell r="K44">
            <v>-87876.90999999999</v>
          </cell>
          <cell r="L44">
            <v>-500000</v>
          </cell>
          <cell r="M44">
            <v>585685.92</v>
          </cell>
          <cell r="N44">
            <v>-300000</v>
          </cell>
          <cell r="O44">
            <v>-126921</v>
          </cell>
          <cell r="Q44">
            <v>400000</v>
          </cell>
        </row>
        <row r="45">
          <cell r="B45">
            <v>3441</v>
          </cell>
          <cell r="C45" t="str">
            <v>Andre tilskudd (mva-komp)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600000</v>
          </cell>
          <cell r="O45">
            <v>600000</v>
          </cell>
          <cell r="Q45">
            <v>600000</v>
          </cell>
        </row>
        <row r="46">
          <cell r="B46">
            <v>3461</v>
          </cell>
          <cell r="C46" t="str">
            <v>Offentlig tilskudd</v>
          </cell>
          <cell r="D46">
            <v>50000</v>
          </cell>
          <cell r="E46">
            <v>0</v>
          </cell>
          <cell r="F46">
            <v>50000</v>
          </cell>
          <cell r="G46">
            <v>0</v>
          </cell>
          <cell r="H46">
            <v>50000</v>
          </cell>
          <cell r="I46">
            <v>50000</v>
          </cell>
          <cell r="J46">
            <v>0</v>
          </cell>
          <cell r="K46">
            <v>50000</v>
          </cell>
          <cell r="L46">
            <v>0</v>
          </cell>
          <cell r="M46">
            <v>50000</v>
          </cell>
          <cell r="N46">
            <v>550000</v>
          </cell>
          <cell r="O46">
            <v>569290</v>
          </cell>
          <cell r="Q46">
            <v>550000</v>
          </cell>
        </row>
        <row r="47">
          <cell r="B47">
            <v>3100</v>
          </cell>
          <cell r="C47" t="str">
            <v>Salgsinntekt  avgiftsfri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Q47">
            <v>0</v>
          </cell>
        </row>
        <row r="48">
          <cell r="B48">
            <v>3200</v>
          </cell>
          <cell r="C48" t="str">
            <v>Salgsinntekt utenfor avg.området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Q48">
            <v>0</v>
          </cell>
        </row>
        <row r="49">
          <cell r="B49">
            <v>3440</v>
          </cell>
          <cell r="C49" t="str">
            <v>Spillersalg</v>
          </cell>
          <cell r="D49">
            <v>17604.92</v>
          </cell>
          <cell r="E49">
            <v>0</v>
          </cell>
          <cell r="F49">
            <v>17604.92</v>
          </cell>
          <cell r="G49">
            <v>0</v>
          </cell>
          <cell r="H49">
            <v>17604.92</v>
          </cell>
          <cell r="I49">
            <v>-15488.82</v>
          </cell>
          <cell r="J49">
            <v>0</v>
          </cell>
          <cell r="K49">
            <v>-15488.82</v>
          </cell>
          <cell r="L49">
            <v>0</v>
          </cell>
          <cell r="M49">
            <v>-15488.82</v>
          </cell>
          <cell r="N49">
            <v>0</v>
          </cell>
          <cell r="O49">
            <v>-15488.82</v>
          </cell>
          <cell r="Q49">
            <v>0</v>
          </cell>
        </row>
        <row r="50">
          <cell r="B50">
            <v>3605</v>
          </cell>
          <cell r="C50" t="str">
            <v>Leieinntekt - bane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24000</v>
          </cell>
          <cell r="J50">
            <v>15000</v>
          </cell>
          <cell r="K50">
            <v>9000</v>
          </cell>
          <cell r="L50">
            <v>10000</v>
          </cell>
          <cell r="M50">
            <v>14000</v>
          </cell>
          <cell r="N50">
            <v>10000</v>
          </cell>
          <cell r="O50">
            <v>24000</v>
          </cell>
          <cell r="Q50">
            <v>24000</v>
          </cell>
        </row>
        <row r="51">
          <cell r="B51">
            <v>3610</v>
          </cell>
          <cell r="C51" t="str">
            <v>Leie - klubbhus fast leie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Q51">
            <v>0</v>
          </cell>
        </row>
        <row r="52">
          <cell r="B52">
            <v>3630</v>
          </cell>
          <cell r="C52" t="str">
            <v>Innbetalte fellesutgifter barnehage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Q52">
            <v>0</v>
          </cell>
        </row>
        <row r="53">
          <cell r="B53">
            <v>3800</v>
          </cell>
          <cell r="C53" t="str">
            <v>Inntekter lagkonti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Q53">
            <v>0</v>
          </cell>
        </row>
        <row r="54">
          <cell r="B54">
            <v>3990</v>
          </cell>
          <cell r="C54" t="str">
            <v>Annen driftsrelatert inntekt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800</v>
          </cell>
          <cell r="J54">
            <v>2726</v>
          </cell>
          <cell r="K54">
            <v>-1926</v>
          </cell>
          <cell r="L54">
            <v>0</v>
          </cell>
          <cell r="M54">
            <v>800</v>
          </cell>
          <cell r="N54">
            <v>0</v>
          </cell>
          <cell r="O54">
            <v>10800</v>
          </cell>
          <cell r="Q54">
            <v>0</v>
          </cell>
        </row>
        <row r="56">
          <cell r="C56" t="str">
            <v>SUM DRIFTSINNTEKT</v>
          </cell>
          <cell r="D56">
            <v>2231728.67</v>
          </cell>
          <cell r="E56">
            <v>3417696</v>
          </cell>
          <cell r="F56">
            <v>-1185967.33</v>
          </cell>
          <cell r="G56">
            <v>0</v>
          </cell>
          <cell r="H56">
            <v>2231728.67</v>
          </cell>
          <cell r="I56">
            <v>7823199.949999999</v>
          </cell>
          <cell r="J56">
            <v>7403023.83</v>
          </cell>
          <cell r="K56">
            <v>420176.1200000001</v>
          </cell>
          <cell r="L56">
            <v>4960000</v>
          </cell>
          <cell r="M56">
            <v>2863199.95</v>
          </cell>
          <cell r="N56">
            <v>10890000</v>
          </cell>
          <cell r="O56">
            <v>10761260.379999999</v>
          </cell>
          <cell r="Q56">
            <v>12604000</v>
          </cell>
        </row>
        <row r="58">
          <cell r="B58">
            <v>4220</v>
          </cell>
          <cell r="C58" t="str">
            <v>Kostnader seriespill/lag/utøver</v>
          </cell>
          <cell r="D58">
            <v>7000</v>
          </cell>
          <cell r="E58">
            <v>1200</v>
          </cell>
          <cell r="F58">
            <v>5800</v>
          </cell>
          <cell r="G58">
            <v>0</v>
          </cell>
          <cell r="H58">
            <v>7000</v>
          </cell>
          <cell r="I58">
            <v>340913.81</v>
          </cell>
          <cell r="J58">
            <v>331104</v>
          </cell>
          <cell r="K58">
            <v>9809.809999999998</v>
          </cell>
          <cell r="L58">
            <v>300000</v>
          </cell>
          <cell r="M58">
            <v>40913.81</v>
          </cell>
          <cell r="N58">
            <v>400000</v>
          </cell>
          <cell r="O58">
            <v>420000</v>
          </cell>
          <cell r="Q58">
            <v>400000</v>
          </cell>
        </row>
        <row r="59">
          <cell r="B59">
            <v>4221</v>
          </cell>
          <cell r="C59" t="str">
            <v>Bøter</v>
          </cell>
          <cell r="D59">
            <v>2250</v>
          </cell>
          <cell r="E59">
            <v>8050</v>
          </cell>
          <cell r="F59">
            <v>-5800</v>
          </cell>
          <cell r="G59">
            <v>0</v>
          </cell>
          <cell r="H59">
            <v>2250</v>
          </cell>
          <cell r="I59">
            <v>21100</v>
          </cell>
          <cell r="J59">
            <v>38150</v>
          </cell>
          <cell r="K59">
            <v>-17050</v>
          </cell>
          <cell r="L59">
            <v>20000</v>
          </cell>
          <cell r="M59">
            <v>1100</v>
          </cell>
          <cell r="N59">
            <v>40000</v>
          </cell>
          <cell r="O59">
            <v>50000</v>
          </cell>
          <cell r="Q59">
            <v>50000</v>
          </cell>
        </row>
        <row r="60">
          <cell r="B60">
            <v>4222</v>
          </cell>
          <cell r="C60" t="str">
            <v/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Q60">
            <v>0</v>
          </cell>
        </row>
        <row r="61">
          <cell r="B61">
            <v>4230</v>
          </cell>
          <cell r="C61" t="str">
            <v>Bane/hall/arenaleie</v>
          </cell>
          <cell r="D61">
            <v>0</v>
          </cell>
          <cell r="E61">
            <v>38570</v>
          </cell>
          <cell r="F61">
            <v>-38570</v>
          </cell>
          <cell r="G61">
            <v>0</v>
          </cell>
          <cell r="H61">
            <v>0</v>
          </cell>
          <cell r="I61">
            <v>62642</v>
          </cell>
          <cell r="J61">
            <v>82618</v>
          </cell>
          <cell r="K61">
            <v>-19976</v>
          </cell>
          <cell r="L61">
            <v>80000</v>
          </cell>
          <cell r="M61">
            <v>-17358</v>
          </cell>
          <cell r="N61">
            <v>160000</v>
          </cell>
          <cell r="O61">
            <v>130000</v>
          </cell>
          <cell r="Q61">
            <v>160000</v>
          </cell>
        </row>
        <row r="62">
          <cell r="B62">
            <v>4241</v>
          </cell>
          <cell r="C62" t="str">
            <v>Utgifter deltakelse på cup/kurs/renn/kamper/reiser</v>
          </cell>
          <cell r="D62">
            <v>38924.96</v>
          </cell>
          <cell r="E62">
            <v>72559.75</v>
          </cell>
          <cell r="F62">
            <v>-33634.79</v>
          </cell>
          <cell r="G62">
            <v>0</v>
          </cell>
          <cell r="H62">
            <v>38924.96</v>
          </cell>
          <cell r="I62">
            <v>120188.53</v>
          </cell>
          <cell r="J62">
            <v>210498.75</v>
          </cell>
          <cell r="K62">
            <v>-90310.22</v>
          </cell>
          <cell r="L62">
            <v>100000</v>
          </cell>
          <cell r="M62">
            <v>20188.53</v>
          </cell>
          <cell r="N62">
            <v>200000</v>
          </cell>
          <cell r="O62">
            <v>200000</v>
          </cell>
          <cell r="Q62">
            <v>200000</v>
          </cell>
        </row>
        <row r="63">
          <cell r="B63">
            <v>4247</v>
          </cell>
          <cell r="C63" t="str">
            <v>Opphold treningssamling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Q63">
            <v>0</v>
          </cell>
        </row>
        <row r="64">
          <cell r="B64">
            <v>4280</v>
          </cell>
          <cell r="C64" t="str">
            <v>Dommerutgifter</v>
          </cell>
          <cell r="D64">
            <v>56640.44</v>
          </cell>
          <cell r="E64">
            <v>61738.33</v>
          </cell>
          <cell r="F64">
            <v>-5097.889999999999</v>
          </cell>
          <cell r="G64">
            <v>0</v>
          </cell>
          <cell r="H64">
            <v>56640.44</v>
          </cell>
          <cell r="I64">
            <v>177116.67</v>
          </cell>
          <cell r="J64">
            <v>188182.16</v>
          </cell>
          <cell r="K64">
            <v>-11065.48999999999</v>
          </cell>
          <cell r="L64">
            <v>150000</v>
          </cell>
          <cell r="M64">
            <v>27116.670000000013</v>
          </cell>
          <cell r="N64">
            <v>400000</v>
          </cell>
          <cell r="O64">
            <v>350000</v>
          </cell>
          <cell r="Q64">
            <v>450000</v>
          </cell>
        </row>
        <row r="65">
          <cell r="B65">
            <v>4800</v>
          </cell>
          <cell r="C65" t="str">
            <v>Utgifter Lagkonti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-4760</v>
          </cell>
          <cell r="K65">
            <v>4760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Q65">
            <v>0</v>
          </cell>
        </row>
        <row r="66">
          <cell r="B66">
            <v>6550</v>
          </cell>
          <cell r="C66" t="str">
            <v>Idrettsmateriell/driftsmateriell</v>
          </cell>
          <cell r="D66">
            <v>9393.75</v>
          </cell>
          <cell r="E66">
            <v>55491.2</v>
          </cell>
          <cell r="F66">
            <v>-46097.45</v>
          </cell>
          <cell r="G66">
            <v>0</v>
          </cell>
          <cell r="H66">
            <v>9393.75</v>
          </cell>
          <cell r="I66">
            <v>337824.8</v>
          </cell>
          <cell r="J66">
            <v>262569.73</v>
          </cell>
          <cell r="K66">
            <v>75255.07</v>
          </cell>
          <cell r="L66">
            <v>200000</v>
          </cell>
          <cell r="M66">
            <v>137824.8</v>
          </cell>
          <cell r="N66">
            <v>400000</v>
          </cell>
          <cell r="O66">
            <v>400000</v>
          </cell>
          <cell r="Q66">
            <v>400000</v>
          </cell>
        </row>
        <row r="67">
          <cell r="B67">
            <v>6555</v>
          </cell>
          <cell r="C67" t="str">
            <v>Innkjøp drakter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81156</v>
          </cell>
          <cell r="J67">
            <v>0</v>
          </cell>
          <cell r="K67">
            <v>81156</v>
          </cell>
          <cell r="L67">
            <v>0</v>
          </cell>
          <cell r="M67">
            <v>81156</v>
          </cell>
          <cell r="N67">
            <v>0</v>
          </cell>
          <cell r="O67">
            <v>81156</v>
          </cell>
          <cell r="Q67">
            <v>50000</v>
          </cell>
        </row>
        <row r="68">
          <cell r="C68" t="str">
            <v>Sum Idrettsrelaterte kostnader</v>
          </cell>
          <cell r="D68">
            <v>114209.15</v>
          </cell>
          <cell r="E68">
            <v>237609.28000000003</v>
          </cell>
          <cell r="F68">
            <v>-123400.13</v>
          </cell>
          <cell r="G68">
            <v>0</v>
          </cell>
          <cell r="H68">
            <v>114209.15</v>
          </cell>
          <cell r="I68">
            <v>1140941.81</v>
          </cell>
          <cell r="J68">
            <v>1108362.6400000001</v>
          </cell>
          <cell r="K68">
            <v>32579.170000000013</v>
          </cell>
          <cell r="L68">
            <v>850000</v>
          </cell>
          <cell r="M68">
            <v>290941.81</v>
          </cell>
          <cell r="N68">
            <v>1600000</v>
          </cell>
          <cell r="O68">
            <v>1631156</v>
          </cell>
          <cell r="Q68">
            <v>1710000</v>
          </cell>
        </row>
        <row r="70">
          <cell r="B70">
            <v>4225</v>
          </cell>
          <cell r="C70" t="str">
            <v>Arrangementer/cuper/konkurranser</v>
          </cell>
          <cell r="D70">
            <v>59287.57</v>
          </cell>
          <cell r="E70">
            <v>121967.32</v>
          </cell>
          <cell r="F70">
            <v>-62679.75000000001</v>
          </cell>
          <cell r="G70">
            <v>0</v>
          </cell>
          <cell r="H70">
            <v>59287.57</v>
          </cell>
          <cell r="I70">
            <v>286374.97</v>
          </cell>
          <cell r="J70">
            <v>248834.52</v>
          </cell>
          <cell r="K70">
            <v>37540.44999999998</v>
          </cell>
          <cell r="L70">
            <v>200000</v>
          </cell>
          <cell r="M70">
            <v>86374.96999999997</v>
          </cell>
          <cell r="N70">
            <v>500000</v>
          </cell>
          <cell r="O70">
            <v>530000</v>
          </cell>
          <cell r="Q70">
            <v>150000</v>
          </cell>
        </row>
        <row r="71">
          <cell r="B71">
            <v>4226</v>
          </cell>
          <cell r="C71" t="str">
            <v>Taxi Akademiet</v>
          </cell>
          <cell r="N71">
            <v>0</v>
          </cell>
          <cell r="O71">
            <v>0</v>
          </cell>
          <cell r="Q71">
            <v>250000</v>
          </cell>
        </row>
        <row r="72">
          <cell r="B72">
            <v>4227</v>
          </cell>
          <cell r="C72" t="str">
            <v>Utbetaling fotballskoletrenere (uten kontrakt)</v>
          </cell>
          <cell r="N72">
            <v>0</v>
          </cell>
          <cell r="O72">
            <v>0</v>
          </cell>
          <cell r="Q72">
            <v>100000</v>
          </cell>
        </row>
        <row r="73">
          <cell r="B73">
            <v>4228</v>
          </cell>
          <cell r="C73" t="str">
            <v>Utgifter interne arrangementer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5000</v>
          </cell>
          <cell r="M73">
            <v>-5000</v>
          </cell>
          <cell r="N73">
            <v>5000</v>
          </cell>
          <cell r="O73">
            <v>0</v>
          </cell>
          <cell r="Q73">
            <v>5000</v>
          </cell>
        </row>
        <row r="74">
          <cell r="B74">
            <v>4331</v>
          </cell>
          <cell r="C74" t="str">
            <v>Innkjøp varer Cafè</v>
          </cell>
          <cell r="D74">
            <v>0</v>
          </cell>
          <cell r="E74">
            <v>6320.5</v>
          </cell>
          <cell r="F74">
            <v>-6320.5</v>
          </cell>
          <cell r="G74">
            <v>0</v>
          </cell>
          <cell r="H74">
            <v>0</v>
          </cell>
          <cell r="I74">
            <v>0</v>
          </cell>
          <cell r="J74">
            <v>16571.98</v>
          </cell>
          <cell r="K74">
            <v>-16571.98</v>
          </cell>
          <cell r="L74">
            <v>20000</v>
          </cell>
          <cell r="M74">
            <v>-20000</v>
          </cell>
          <cell r="N74">
            <v>25000</v>
          </cell>
          <cell r="O74">
            <v>0</v>
          </cell>
          <cell r="Q74">
            <v>25000</v>
          </cell>
        </row>
        <row r="75">
          <cell r="B75">
            <v>7400</v>
          </cell>
          <cell r="C75" t="str">
            <v>Lotteriutgifter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Q75">
            <v>0</v>
          </cell>
        </row>
        <row r="76">
          <cell r="C76" t="str">
            <v>Sum Arrangementskostnader</v>
          </cell>
          <cell r="D76">
            <v>59287.57</v>
          </cell>
          <cell r="E76">
            <v>128287.82</v>
          </cell>
          <cell r="F76">
            <v>-69000.25</v>
          </cell>
          <cell r="G76">
            <v>0</v>
          </cell>
          <cell r="H76">
            <v>59287.57</v>
          </cell>
          <cell r="I76">
            <v>286374.97</v>
          </cell>
          <cell r="J76">
            <v>265406.5</v>
          </cell>
          <cell r="K76">
            <v>20968.469999999983</v>
          </cell>
          <cell r="L76">
            <v>225000</v>
          </cell>
          <cell r="M76">
            <v>61374.96999999997</v>
          </cell>
          <cell r="N76">
            <v>530000</v>
          </cell>
          <cell r="O76">
            <v>530000</v>
          </cell>
          <cell r="Q76">
            <v>530000</v>
          </cell>
        </row>
        <row r="78">
          <cell r="B78">
            <v>4300</v>
          </cell>
          <cell r="C78" t="str">
            <v>Innkjøp varer for videresalg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50214</v>
          </cell>
          <cell r="K78">
            <v>-50214</v>
          </cell>
          <cell r="L78">
            <v>0</v>
          </cell>
          <cell r="M78">
            <v>0</v>
          </cell>
          <cell r="N78">
            <v>0</v>
          </cell>
          <cell r="O78">
            <v>79402</v>
          </cell>
          <cell r="Q78">
            <v>0</v>
          </cell>
        </row>
        <row r="79">
          <cell r="B79">
            <v>4400</v>
          </cell>
          <cell r="C79" t="str">
            <v>Avsetning til idrettsfremmende tiltak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Q79">
            <v>0</v>
          </cell>
        </row>
        <row r="80">
          <cell r="B80">
            <v>4990</v>
          </cell>
          <cell r="C80" t="str">
            <v>Beholdningsendring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Q80">
            <v>0</v>
          </cell>
        </row>
        <row r="81">
          <cell r="C81" t="str">
            <v>Sum Innkjøp for videresalg av utstyr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50214</v>
          </cell>
          <cell r="K81">
            <v>-50214</v>
          </cell>
          <cell r="L81">
            <v>0</v>
          </cell>
          <cell r="M81">
            <v>0</v>
          </cell>
          <cell r="N81">
            <v>0</v>
          </cell>
          <cell r="O81">
            <v>79402</v>
          </cell>
          <cell r="Q81">
            <v>0</v>
          </cell>
        </row>
        <row r="83">
          <cell r="B83">
            <v>4240</v>
          </cell>
          <cell r="C83" t="str">
            <v>Utgifter trenere,lagledere, oppmenn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25636.87</v>
          </cell>
          <cell r="J83">
            <v>14734</v>
          </cell>
          <cell r="K83">
            <v>10902.869999999999</v>
          </cell>
          <cell r="L83">
            <v>10000</v>
          </cell>
          <cell r="M83">
            <v>15636.869999999999</v>
          </cell>
          <cell r="N83">
            <v>20000</v>
          </cell>
          <cell r="O83">
            <v>28137</v>
          </cell>
          <cell r="Q83">
            <v>20000</v>
          </cell>
        </row>
        <row r="84">
          <cell r="B84">
            <v>4250</v>
          </cell>
          <cell r="C84" t="str">
            <v>Ikke oppg.pliktig, lønn/km/utg. trenere, fotb.sk,a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288.94</v>
          </cell>
          <cell r="K84">
            <v>-288.94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Q84">
            <v>0</v>
          </cell>
        </row>
        <row r="85">
          <cell r="B85">
            <v>5000</v>
          </cell>
          <cell r="C85" t="str">
            <v>Lønn til ansatte</v>
          </cell>
          <cell r="D85">
            <v>86200</v>
          </cell>
          <cell r="E85">
            <v>58227</v>
          </cell>
          <cell r="F85">
            <v>27973</v>
          </cell>
          <cell r="G85">
            <v>0</v>
          </cell>
          <cell r="H85">
            <v>86200</v>
          </cell>
          <cell r="I85">
            <v>1482520</v>
          </cell>
          <cell r="J85">
            <v>1752323</v>
          </cell>
          <cell r="K85">
            <v>-269803</v>
          </cell>
          <cell r="L85">
            <v>1700000</v>
          </cell>
          <cell r="M85">
            <v>-217480</v>
          </cell>
          <cell r="N85">
            <v>3500000</v>
          </cell>
          <cell r="O85">
            <v>3100000</v>
          </cell>
          <cell r="Q85">
            <v>4100000</v>
          </cell>
        </row>
        <row r="86">
          <cell r="B86">
            <v>5006</v>
          </cell>
          <cell r="C86" t="str">
            <v>Lønn u/FP Fotballskole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Q86">
            <v>0</v>
          </cell>
        </row>
        <row r="87">
          <cell r="B87">
            <v>5007</v>
          </cell>
          <cell r="C87" t="str">
            <v>Lønn u/FP</v>
          </cell>
          <cell r="D87">
            <v>153540</v>
          </cell>
          <cell r="E87">
            <v>88307</v>
          </cell>
          <cell r="F87">
            <v>65233</v>
          </cell>
          <cell r="G87">
            <v>0</v>
          </cell>
          <cell r="H87">
            <v>153540</v>
          </cell>
          <cell r="I87">
            <v>503244.4</v>
          </cell>
          <cell r="J87">
            <v>407164</v>
          </cell>
          <cell r="K87">
            <v>96080.40000000002</v>
          </cell>
          <cell r="L87">
            <v>300000</v>
          </cell>
          <cell r="M87">
            <v>203244.40000000002</v>
          </cell>
          <cell r="N87">
            <v>1000000</v>
          </cell>
          <cell r="O87">
            <v>1200000</v>
          </cell>
          <cell r="Q87">
            <v>1550000</v>
          </cell>
        </row>
        <row r="88">
          <cell r="B88">
            <v>5008</v>
          </cell>
          <cell r="C88" t="str">
            <v>Lønn u/10.000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Q88">
            <v>0</v>
          </cell>
        </row>
        <row r="89">
          <cell r="B89">
            <v>5010</v>
          </cell>
          <cell r="C89" t="str">
            <v>Timelønn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2100</v>
          </cell>
          <cell r="K89">
            <v>-2100</v>
          </cell>
          <cell r="L89">
            <v>5000</v>
          </cell>
          <cell r="M89">
            <v>-5000</v>
          </cell>
          <cell r="N89">
            <v>20000</v>
          </cell>
          <cell r="O89">
            <v>0</v>
          </cell>
          <cell r="Q89">
            <v>20000</v>
          </cell>
        </row>
        <row r="90">
          <cell r="B90">
            <v>5040</v>
          </cell>
          <cell r="C90" t="str">
            <v>Div godtgjørelser / Bonus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Q90">
            <v>0</v>
          </cell>
        </row>
        <row r="91">
          <cell r="B91">
            <v>5050</v>
          </cell>
          <cell r="C91" t="str">
            <v>Lønnstilskudd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-225000</v>
          </cell>
          <cell r="K91">
            <v>225000</v>
          </cell>
          <cell r="L91">
            <v>0</v>
          </cell>
          <cell r="M91">
            <v>0</v>
          </cell>
          <cell r="N91">
            <v>0</v>
          </cell>
          <cell r="O91">
            <v>-7161</v>
          </cell>
          <cell r="Q91">
            <v>0</v>
          </cell>
        </row>
        <row r="92">
          <cell r="B92">
            <v>5090</v>
          </cell>
          <cell r="C92" t="str">
            <v>Periodisert lønn / overf lønn mellom avd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26973</v>
          </cell>
          <cell r="J92">
            <v>0</v>
          </cell>
          <cell r="K92">
            <v>26973</v>
          </cell>
          <cell r="L92">
            <v>0</v>
          </cell>
          <cell r="M92">
            <v>26973</v>
          </cell>
          <cell r="N92">
            <v>0</v>
          </cell>
          <cell r="O92">
            <v>26973</v>
          </cell>
          <cell r="Q92">
            <v>0</v>
          </cell>
        </row>
        <row r="93">
          <cell r="B93">
            <v>5100</v>
          </cell>
          <cell r="C93" t="str">
            <v>Lønn u/AGA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Q93">
            <v>0</v>
          </cell>
        </row>
        <row r="94">
          <cell r="B94">
            <v>5180</v>
          </cell>
          <cell r="C94" t="str">
            <v>Feriepenger beregnet</v>
          </cell>
          <cell r="D94">
            <v>10344</v>
          </cell>
          <cell r="E94">
            <v>6934.96</v>
          </cell>
          <cell r="F94">
            <v>3409.04</v>
          </cell>
          <cell r="G94">
            <v>0</v>
          </cell>
          <cell r="H94">
            <v>10344</v>
          </cell>
          <cell r="I94">
            <v>180254.15</v>
          </cell>
          <cell r="J94">
            <v>211683.68</v>
          </cell>
          <cell r="K94">
            <v>-31429.53</v>
          </cell>
          <cell r="L94">
            <v>250000</v>
          </cell>
          <cell r="M94">
            <v>-69745.85</v>
          </cell>
          <cell r="N94">
            <v>500000</v>
          </cell>
          <cell r="O94">
            <v>360000</v>
          </cell>
          <cell r="Q94">
            <v>500000</v>
          </cell>
        </row>
        <row r="95">
          <cell r="B95">
            <v>5182</v>
          </cell>
          <cell r="C95" t="str">
            <v>Arbeidsgiveravgift påløpte feriepenger</v>
          </cell>
          <cell r="D95">
            <v>1458.5</v>
          </cell>
          <cell r="E95">
            <v>977.83</v>
          </cell>
          <cell r="F95">
            <v>480.66999999999996</v>
          </cell>
          <cell r="G95">
            <v>0</v>
          </cell>
          <cell r="H95">
            <v>1458.5</v>
          </cell>
          <cell r="I95">
            <v>25415.81</v>
          </cell>
          <cell r="J95">
            <v>29847.39</v>
          </cell>
          <cell r="K95">
            <v>-4431.579999999998</v>
          </cell>
          <cell r="L95">
            <v>40000</v>
          </cell>
          <cell r="M95">
            <v>-14584.189999999999</v>
          </cell>
          <cell r="N95">
            <v>80000</v>
          </cell>
          <cell r="O95">
            <v>55000</v>
          </cell>
          <cell r="Q95">
            <v>80000</v>
          </cell>
        </row>
        <row r="96">
          <cell r="B96">
            <v>5210</v>
          </cell>
          <cell r="C96" t="str">
            <v>fri telefon</v>
          </cell>
          <cell r="D96">
            <v>0</v>
          </cell>
          <cell r="E96">
            <v>366</v>
          </cell>
          <cell r="F96">
            <v>-366</v>
          </cell>
          <cell r="G96">
            <v>0</v>
          </cell>
          <cell r="H96">
            <v>0</v>
          </cell>
          <cell r="I96">
            <v>1830</v>
          </cell>
          <cell r="J96">
            <v>2196</v>
          </cell>
          <cell r="K96">
            <v>-366</v>
          </cell>
          <cell r="L96">
            <v>2000</v>
          </cell>
          <cell r="M96">
            <v>-170</v>
          </cell>
          <cell r="N96">
            <v>5000</v>
          </cell>
          <cell r="O96">
            <v>5000</v>
          </cell>
          <cell r="Q96">
            <v>5000</v>
          </cell>
        </row>
        <row r="97">
          <cell r="B97">
            <v>5250</v>
          </cell>
          <cell r="C97" t="str">
            <v>Innberetning OTP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12862</v>
          </cell>
          <cell r="Q97">
            <v>0</v>
          </cell>
        </row>
        <row r="98">
          <cell r="B98">
            <v>5290</v>
          </cell>
          <cell r="C98" t="str">
            <v>Motkonto naturalytelser etc</v>
          </cell>
          <cell r="D98">
            <v>0</v>
          </cell>
          <cell r="E98">
            <v>-366</v>
          </cell>
          <cell r="F98">
            <v>366</v>
          </cell>
          <cell r="G98">
            <v>0</v>
          </cell>
          <cell r="H98">
            <v>0</v>
          </cell>
          <cell r="I98">
            <v>-1830</v>
          </cell>
          <cell r="J98">
            <v>-2196</v>
          </cell>
          <cell r="K98">
            <v>366</v>
          </cell>
          <cell r="L98">
            <v>0</v>
          </cell>
          <cell r="M98">
            <v>-1830</v>
          </cell>
          <cell r="N98">
            <v>0</v>
          </cell>
          <cell r="O98">
            <v>-15790</v>
          </cell>
          <cell r="Q98">
            <v>0</v>
          </cell>
        </row>
        <row r="99">
          <cell r="B99">
            <v>5330</v>
          </cell>
          <cell r="C99" t="str">
            <v>Styrehonorar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Q99">
            <v>0</v>
          </cell>
        </row>
        <row r="100">
          <cell r="B100">
            <v>5400</v>
          </cell>
          <cell r="C100" t="str">
            <v>Arbeidsgiveravgift</v>
          </cell>
          <cell r="D100">
            <v>33803.36</v>
          </cell>
          <cell r="E100">
            <v>20290.32</v>
          </cell>
          <cell r="F100">
            <v>13513.04</v>
          </cell>
          <cell r="G100">
            <v>0</v>
          </cell>
          <cell r="H100">
            <v>33803.36</v>
          </cell>
          <cell r="I100">
            <v>276738.7</v>
          </cell>
          <cell r="J100">
            <v>304670.82</v>
          </cell>
          <cell r="K100">
            <v>-27932.119999999995</v>
          </cell>
          <cell r="L100">
            <v>350000</v>
          </cell>
          <cell r="M100">
            <v>-73261.29999999999</v>
          </cell>
          <cell r="N100">
            <v>700000</v>
          </cell>
          <cell r="O100">
            <v>610000</v>
          </cell>
          <cell r="Q100">
            <v>800000</v>
          </cell>
        </row>
        <row r="101">
          <cell r="B101">
            <v>5401</v>
          </cell>
          <cell r="C101" t="str">
            <v>Refundert AGA - Korona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Q101">
            <v>0</v>
          </cell>
        </row>
        <row r="102">
          <cell r="B102">
            <v>5425</v>
          </cell>
          <cell r="C102" t="str">
            <v>OTP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130000</v>
          </cell>
          <cell r="O102">
            <v>100000</v>
          </cell>
          <cell r="Q102">
            <v>130000</v>
          </cell>
        </row>
        <row r="103">
          <cell r="B103">
            <v>5800</v>
          </cell>
          <cell r="C103" t="str">
            <v>Refusjon sykepenger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-24909</v>
          </cell>
          <cell r="J103">
            <v>0</v>
          </cell>
          <cell r="K103">
            <v>-24909</v>
          </cell>
          <cell r="L103">
            <v>0</v>
          </cell>
          <cell r="M103">
            <v>-24909</v>
          </cell>
          <cell r="N103">
            <v>0</v>
          </cell>
          <cell r="O103">
            <v>-24909</v>
          </cell>
          <cell r="Q103">
            <v>0</v>
          </cell>
        </row>
        <row r="104">
          <cell r="B104">
            <v>5910</v>
          </cell>
          <cell r="C104" t="str">
            <v>Kantinekostnader</v>
          </cell>
          <cell r="D104">
            <v>-160</v>
          </cell>
          <cell r="E104">
            <v>-580</v>
          </cell>
          <cell r="F104">
            <v>420</v>
          </cell>
          <cell r="G104">
            <v>0</v>
          </cell>
          <cell r="H104">
            <v>-160</v>
          </cell>
          <cell r="I104">
            <v>-1900</v>
          </cell>
          <cell r="J104">
            <v>-4640</v>
          </cell>
          <cell r="K104">
            <v>2740</v>
          </cell>
          <cell r="L104">
            <v>0</v>
          </cell>
          <cell r="M104">
            <v>-1900</v>
          </cell>
          <cell r="N104">
            <v>0</v>
          </cell>
          <cell r="O104">
            <v>5000</v>
          </cell>
          <cell r="Q104">
            <v>0</v>
          </cell>
        </row>
        <row r="105">
          <cell r="B105">
            <v>5950</v>
          </cell>
          <cell r="C105" t="str">
            <v>Kurs trenere og ansatte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10000</v>
          </cell>
          <cell r="M105">
            <v>-10000</v>
          </cell>
          <cell r="N105">
            <v>15000</v>
          </cell>
          <cell r="O105">
            <v>0</v>
          </cell>
          <cell r="Q105">
            <v>15000</v>
          </cell>
        </row>
        <row r="106">
          <cell r="B106">
            <v>5990</v>
          </cell>
          <cell r="C106" t="str">
            <v>Andre personalkostnader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Q106">
            <v>0</v>
          </cell>
        </row>
        <row r="107">
          <cell r="B107">
            <v>7100</v>
          </cell>
          <cell r="C107" t="str">
            <v>Bilgodtgjørelse, oppgavepliktig</v>
          </cell>
          <cell r="D107">
            <v>6006</v>
          </cell>
          <cell r="E107">
            <v>0</v>
          </cell>
          <cell r="F107">
            <v>6006</v>
          </cell>
          <cell r="G107">
            <v>0</v>
          </cell>
          <cell r="H107">
            <v>6006</v>
          </cell>
          <cell r="I107">
            <v>28017.85</v>
          </cell>
          <cell r="J107">
            <v>21964</v>
          </cell>
          <cell r="K107">
            <v>6053.8499999999985</v>
          </cell>
          <cell r="L107">
            <v>20000</v>
          </cell>
          <cell r="M107">
            <v>8017.8499999999985</v>
          </cell>
          <cell r="N107">
            <v>30000</v>
          </cell>
          <cell r="O107">
            <v>50000</v>
          </cell>
          <cell r="Q107">
            <v>80000</v>
          </cell>
        </row>
        <row r="108">
          <cell r="C108" t="str">
            <v>Sum Lønnskostnad</v>
          </cell>
          <cell r="D108">
            <v>291191.86</v>
          </cell>
          <cell r="E108">
            <v>174157.11</v>
          </cell>
          <cell r="F108">
            <v>117034.75</v>
          </cell>
          <cell r="G108">
            <v>0</v>
          </cell>
          <cell r="H108">
            <v>291191.86</v>
          </cell>
          <cell r="I108">
            <v>2521991.7800000003</v>
          </cell>
          <cell r="J108">
            <v>2515135.83</v>
          </cell>
          <cell r="K108">
            <v>6855.950000000019</v>
          </cell>
          <cell r="L108">
            <v>2687000</v>
          </cell>
          <cell r="M108">
            <v>-165008.21999999997</v>
          </cell>
          <cell r="N108">
            <v>6000000</v>
          </cell>
          <cell r="O108">
            <v>5505112</v>
          </cell>
          <cell r="Q108">
            <v>7300000</v>
          </cell>
        </row>
        <row r="110">
          <cell r="B110">
            <v>4120</v>
          </cell>
          <cell r="C110" t="str">
            <v>Kostnader relatert til sponsorinntekter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5000</v>
          </cell>
          <cell r="M110">
            <v>-5000</v>
          </cell>
          <cell r="N110">
            <v>5000</v>
          </cell>
          <cell r="O110">
            <v>0</v>
          </cell>
          <cell r="Q110">
            <v>5000</v>
          </cell>
        </row>
        <row r="111">
          <cell r="B111">
            <v>4500</v>
          </cell>
          <cell r="C111" t="str">
            <v/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Q111">
            <v>0</v>
          </cell>
        </row>
        <row r="112">
          <cell r="B112">
            <v>6320</v>
          </cell>
          <cell r="C112" t="str">
            <v>Renovasjon, vann, avløp mv.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20000</v>
          </cell>
          <cell r="M112">
            <v>-20000</v>
          </cell>
          <cell r="N112">
            <v>50000</v>
          </cell>
          <cell r="O112">
            <v>0</v>
          </cell>
          <cell r="Q112">
            <v>50000</v>
          </cell>
        </row>
        <row r="113">
          <cell r="B113">
            <v>6340</v>
          </cell>
          <cell r="C113" t="str">
            <v>Lys og varme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Q113">
            <v>0</v>
          </cell>
        </row>
        <row r="114">
          <cell r="B114">
            <v>6360</v>
          </cell>
          <cell r="C114" t="str">
            <v>Renhold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Q114">
            <v>0</v>
          </cell>
        </row>
        <row r="115">
          <cell r="B115">
            <v>6400</v>
          </cell>
          <cell r="C115" t="str">
            <v>Leie maskiner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Q115">
            <v>0</v>
          </cell>
        </row>
        <row r="116">
          <cell r="B116">
            <v>6420</v>
          </cell>
          <cell r="C116" t="str">
            <v>Leie datasystemer</v>
          </cell>
          <cell r="D116">
            <v>1903.41</v>
          </cell>
          <cell r="E116">
            <v>236.25</v>
          </cell>
          <cell r="F116">
            <v>1667.16</v>
          </cell>
          <cell r="G116">
            <v>0</v>
          </cell>
          <cell r="H116">
            <v>1903.41</v>
          </cell>
          <cell r="I116">
            <v>32269.26</v>
          </cell>
          <cell r="J116">
            <v>945</v>
          </cell>
          <cell r="K116">
            <v>31324.26</v>
          </cell>
          <cell r="L116">
            <v>0</v>
          </cell>
          <cell r="M116">
            <v>32269.26</v>
          </cell>
          <cell r="N116">
            <v>0</v>
          </cell>
          <cell r="O116">
            <v>40000</v>
          </cell>
          <cell r="Q116">
            <v>40000</v>
          </cell>
        </row>
        <row r="117">
          <cell r="B117">
            <v>6500</v>
          </cell>
          <cell r="C117" t="str">
            <v>Maskiner og utstyr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5995</v>
          </cell>
          <cell r="J117">
            <v>41570.35</v>
          </cell>
          <cell r="K117">
            <v>-35575.35</v>
          </cell>
          <cell r="L117">
            <v>100000</v>
          </cell>
          <cell r="M117">
            <v>-94005</v>
          </cell>
          <cell r="N117">
            <v>200000</v>
          </cell>
          <cell r="O117">
            <v>10000</v>
          </cell>
          <cell r="Q117">
            <v>200000</v>
          </cell>
        </row>
        <row r="118">
          <cell r="B118">
            <v>6560</v>
          </cell>
          <cell r="C118" t="str">
            <v>Rekvisita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Q118">
            <v>0</v>
          </cell>
        </row>
        <row r="119">
          <cell r="B119">
            <v>6570</v>
          </cell>
          <cell r="C119" t="str">
            <v>Arbeidsklær og verneutstyr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Q119">
            <v>0</v>
          </cell>
        </row>
        <row r="120">
          <cell r="B120">
            <v>6600</v>
          </cell>
          <cell r="C120" t="str">
            <v>Reparasjon og vedlikehold bygninger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Q120">
            <v>0</v>
          </cell>
        </row>
        <row r="121">
          <cell r="B121">
            <v>6620</v>
          </cell>
          <cell r="C121" t="str">
            <v>Reparasjon og vedlikehold utstyr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100000</v>
          </cell>
          <cell r="M121">
            <v>-100000</v>
          </cell>
          <cell r="N121">
            <v>200000</v>
          </cell>
          <cell r="O121">
            <v>225000</v>
          </cell>
          <cell r="Q121">
            <v>200000</v>
          </cell>
        </row>
        <row r="122">
          <cell r="B122">
            <v>6625</v>
          </cell>
          <cell r="C122" t="str">
            <v>Driftsutgifter klubbhus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Q122">
            <v>0</v>
          </cell>
        </row>
        <row r="123">
          <cell r="B123">
            <v>6630</v>
          </cell>
          <cell r="C123" t="str">
            <v>Drift bane/anlegg</v>
          </cell>
          <cell r="D123">
            <v>93357</v>
          </cell>
          <cell r="E123">
            <v>71801.98</v>
          </cell>
          <cell r="F123">
            <v>21555.020000000004</v>
          </cell>
          <cell r="G123">
            <v>0</v>
          </cell>
          <cell r="H123">
            <v>93357</v>
          </cell>
          <cell r="I123">
            <v>880416.81</v>
          </cell>
          <cell r="J123">
            <v>727271.66</v>
          </cell>
          <cell r="K123">
            <v>153145.15000000002</v>
          </cell>
          <cell r="L123">
            <v>750000</v>
          </cell>
          <cell r="M123">
            <v>130416.81000000006</v>
          </cell>
          <cell r="N123">
            <v>1500000</v>
          </cell>
          <cell r="O123">
            <v>1500000</v>
          </cell>
          <cell r="Q123">
            <v>1500000</v>
          </cell>
        </row>
        <row r="124">
          <cell r="B124">
            <v>6700</v>
          </cell>
          <cell r="C124" t="str">
            <v>Revisjonshonorar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Q124">
            <v>0</v>
          </cell>
        </row>
        <row r="125">
          <cell r="B125">
            <v>6710</v>
          </cell>
          <cell r="C125" t="str">
            <v>Regnskapshonorar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Q125">
            <v>0</v>
          </cell>
        </row>
        <row r="126">
          <cell r="B126">
            <v>6720</v>
          </cell>
          <cell r="C126" t="str">
            <v>Honorarer for økonomisk og juridisk bistand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Q126">
            <v>0</v>
          </cell>
        </row>
        <row r="127">
          <cell r="B127">
            <v>6790</v>
          </cell>
          <cell r="C127" t="str">
            <v>Annen frememd tjeneste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Q127">
            <v>0</v>
          </cell>
        </row>
        <row r="128">
          <cell r="B128">
            <v>6800</v>
          </cell>
          <cell r="C128" t="str">
            <v>Kontorrekvisita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1041.24</v>
          </cell>
          <cell r="J128">
            <v>89.9</v>
          </cell>
          <cell r="K128">
            <v>951.34</v>
          </cell>
          <cell r="L128">
            <v>0</v>
          </cell>
          <cell r="M128">
            <v>1041.24</v>
          </cell>
          <cell r="N128">
            <v>0</v>
          </cell>
          <cell r="O128">
            <v>1041</v>
          </cell>
          <cell r="Q128">
            <v>1500</v>
          </cell>
        </row>
        <row r="129">
          <cell r="B129">
            <v>6810</v>
          </cell>
          <cell r="C129" t="str">
            <v>Andre kontorkostnader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Q129">
            <v>0</v>
          </cell>
        </row>
        <row r="130">
          <cell r="B130">
            <v>6815</v>
          </cell>
          <cell r="C130" t="str">
            <v>Dataprogrammer, etc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95154</v>
          </cell>
          <cell r="J130">
            <v>104661.92</v>
          </cell>
          <cell r="K130">
            <v>-9507.919999999998</v>
          </cell>
          <cell r="L130">
            <v>60000</v>
          </cell>
          <cell r="M130">
            <v>35154</v>
          </cell>
          <cell r="N130">
            <v>130000</v>
          </cell>
          <cell r="O130">
            <v>110000</v>
          </cell>
          <cell r="Q130">
            <v>130000</v>
          </cell>
        </row>
        <row r="131">
          <cell r="B131">
            <v>6820</v>
          </cell>
          <cell r="C131" t="str">
            <v>Trykksaker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Q131">
            <v>0</v>
          </cell>
        </row>
        <row r="132">
          <cell r="B132">
            <v>6860</v>
          </cell>
          <cell r="C132" t="str">
            <v>Møte, kurs, oppdatering o l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3298</v>
          </cell>
          <cell r="J132">
            <v>1924.3</v>
          </cell>
          <cell r="K132">
            <v>1373.7</v>
          </cell>
          <cell r="L132">
            <v>5000</v>
          </cell>
          <cell r="M132">
            <v>-1702</v>
          </cell>
          <cell r="N132">
            <v>10000</v>
          </cell>
          <cell r="O132">
            <v>5000</v>
          </cell>
          <cell r="Q132">
            <v>10000</v>
          </cell>
        </row>
        <row r="133">
          <cell r="B133">
            <v>6890</v>
          </cell>
          <cell r="C133" t="str">
            <v>Andre kontorkostnader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Q133">
            <v>0</v>
          </cell>
        </row>
        <row r="134">
          <cell r="B134">
            <v>6900</v>
          </cell>
          <cell r="C134" t="str">
            <v>Telefon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Q134">
            <v>0</v>
          </cell>
        </row>
        <row r="135">
          <cell r="B135">
            <v>6920</v>
          </cell>
          <cell r="C135" t="str">
            <v>Mobil</v>
          </cell>
          <cell r="D135">
            <v>2606</v>
          </cell>
          <cell r="E135">
            <v>0</v>
          </cell>
          <cell r="F135">
            <v>2606</v>
          </cell>
          <cell r="G135">
            <v>0</v>
          </cell>
          <cell r="H135">
            <v>2606</v>
          </cell>
          <cell r="I135">
            <v>3709.3</v>
          </cell>
          <cell r="J135">
            <v>0</v>
          </cell>
          <cell r="K135">
            <v>3709.3</v>
          </cell>
          <cell r="L135">
            <v>5000</v>
          </cell>
          <cell r="M135">
            <v>-1290.6999999999998</v>
          </cell>
          <cell r="N135">
            <v>10000</v>
          </cell>
          <cell r="O135">
            <v>5000</v>
          </cell>
          <cell r="Q135">
            <v>10000</v>
          </cell>
        </row>
        <row r="136">
          <cell r="B136">
            <v>6930</v>
          </cell>
          <cell r="C136" t="str">
            <v>Internet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Q136">
            <v>0</v>
          </cell>
        </row>
        <row r="137">
          <cell r="B137">
            <v>6940</v>
          </cell>
          <cell r="C137" t="str">
            <v>Porto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Q137">
            <v>0</v>
          </cell>
        </row>
        <row r="138">
          <cell r="B138">
            <v>7000</v>
          </cell>
          <cell r="C138" t="str">
            <v>Drivstoff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Q138">
            <v>0</v>
          </cell>
        </row>
        <row r="139">
          <cell r="B139">
            <v>7140</v>
          </cell>
          <cell r="C139" t="str">
            <v>Reisekostnad, ikke oppgavepliktig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-964</v>
          </cell>
          <cell r="K139">
            <v>964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Q139">
            <v>0</v>
          </cell>
        </row>
        <row r="140">
          <cell r="B140">
            <v>7320</v>
          </cell>
          <cell r="C140" t="str">
            <v/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Q140">
            <v>0</v>
          </cell>
        </row>
        <row r="141">
          <cell r="B141">
            <v>7430</v>
          </cell>
          <cell r="C141" t="str">
            <v>Gaver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Q141">
            <v>250000</v>
          </cell>
        </row>
        <row r="142">
          <cell r="B142">
            <v>7500</v>
          </cell>
          <cell r="C142" t="str">
            <v>Forsikringspremie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Q142">
            <v>0</v>
          </cell>
        </row>
        <row r="143">
          <cell r="B143">
            <v>7601</v>
          </cell>
          <cell r="C143" t="str">
            <v>Annen støtte undergrupper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Q143">
            <v>0</v>
          </cell>
        </row>
        <row r="144">
          <cell r="B144">
            <v>7740</v>
          </cell>
          <cell r="C144" t="str">
            <v>Øreavrunding, MVA - oppgjør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Q144">
            <v>0</v>
          </cell>
        </row>
        <row r="145">
          <cell r="B145">
            <v>7770</v>
          </cell>
          <cell r="C145" t="str">
            <v>Bank og kortgebyrer</v>
          </cell>
          <cell r="D145">
            <v>112.25</v>
          </cell>
          <cell r="E145">
            <v>92.25</v>
          </cell>
          <cell r="F145">
            <v>20</v>
          </cell>
          <cell r="G145">
            <v>0</v>
          </cell>
          <cell r="H145">
            <v>112.25</v>
          </cell>
          <cell r="I145">
            <v>586.75</v>
          </cell>
          <cell r="J145">
            <v>562.5</v>
          </cell>
          <cell r="K145">
            <v>24.25</v>
          </cell>
          <cell r="L145">
            <v>1000</v>
          </cell>
          <cell r="M145">
            <v>-413.25</v>
          </cell>
          <cell r="N145">
            <v>2000</v>
          </cell>
          <cell r="O145">
            <v>1000</v>
          </cell>
          <cell r="Q145">
            <v>2000</v>
          </cell>
        </row>
        <row r="146">
          <cell r="B146">
            <v>7780</v>
          </cell>
          <cell r="C146" t="str">
            <v>Renter og gebyrer inkasso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Q146">
            <v>0</v>
          </cell>
        </row>
        <row r="147">
          <cell r="B147">
            <v>7790</v>
          </cell>
          <cell r="C147" t="str">
            <v>Andre kostnader</v>
          </cell>
          <cell r="D147">
            <v>0</v>
          </cell>
          <cell r="E147">
            <v>2084.94</v>
          </cell>
          <cell r="F147">
            <v>-2084.94</v>
          </cell>
          <cell r="G147">
            <v>0</v>
          </cell>
          <cell r="H147">
            <v>0</v>
          </cell>
          <cell r="I147">
            <v>-999.22</v>
          </cell>
          <cell r="J147">
            <v>2384.74</v>
          </cell>
          <cell r="K147">
            <v>-3383.96</v>
          </cell>
          <cell r="L147">
            <v>5000</v>
          </cell>
          <cell r="M147">
            <v>-5999.22</v>
          </cell>
          <cell r="N147">
            <v>10000</v>
          </cell>
          <cell r="O147">
            <v>10000</v>
          </cell>
          <cell r="Q147">
            <v>10000</v>
          </cell>
        </row>
        <row r="148">
          <cell r="B148">
            <v>7795</v>
          </cell>
          <cell r="C148" t="str">
            <v>Provisjon Buypass</v>
          </cell>
          <cell r="D148">
            <v>561.41</v>
          </cell>
          <cell r="E148">
            <v>681.64</v>
          </cell>
          <cell r="F148">
            <v>-120.23000000000002</v>
          </cell>
          <cell r="G148">
            <v>0</v>
          </cell>
          <cell r="H148">
            <v>561.41</v>
          </cell>
          <cell r="I148">
            <v>1206.23</v>
          </cell>
          <cell r="J148">
            <v>1396.59</v>
          </cell>
          <cell r="K148">
            <v>-190.3599999999999</v>
          </cell>
          <cell r="L148">
            <v>1000</v>
          </cell>
          <cell r="M148">
            <v>206.23000000000002</v>
          </cell>
          <cell r="N148">
            <v>3000</v>
          </cell>
          <cell r="O148">
            <v>3000</v>
          </cell>
          <cell r="Q148">
            <v>3000</v>
          </cell>
        </row>
        <row r="149">
          <cell r="B149">
            <v>7796</v>
          </cell>
          <cell r="C149" t="str">
            <v>Gebyrer Deltaker.no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Q149">
            <v>0</v>
          </cell>
        </row>
        <row r="150">
          <cell r="B150">
            <v>7797</v>
          </cell>
          <cell r="C150" t="str">
            <v>Gebyrer Vips</v>
          </cell>
          <cell r="D150">
            <v>1710.26</v>
          </cell>
          <cell r="E150">
            <v>2300.73</v>
          </cell>
          <cell r="F150">
            <v>-590.47</v>
          </cell>
          <cell r="G150">
            <v>0</v>
          </cell>
          <cell r="H150">
            <v>1710.26</v>
          </cell>
          <cell r="I150">
            <v>7154.57</v>
          </cell>
          <cell r="J150">
            <v>4143.42</v>
          </cell>
          <cell r="K150">
            <v>3011.1499999999996</v>
          </cell>
          <cell r="L150">
            <v>0</v>
          </cell>
          <cell r="M150">
            <v>7154.57</v>
          </cell>
          <cell r="N150">
            <v>0</v>
          </cell>
          <cell r="O150">
            <v>9000</v>
          </cell>
          <cell r="Q150">
            <v>10000</v>
          </cell>
        </row>
        <row r="151">
          <cell r="B151">
            <v>7798</v>
          </cell>
          <cell r="C151" t="str">
            <v>Gebyr Izettle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Q151">
            <v>0</v>
          </cell>
        </row>
        <row r="152">
          <cell r="B152">
            <v>7799</v>
          </cell>
          <cell r="C152" t="str">
            <v>Gebyr Spond</v>
          </cell>
          <cell r="D152">
            <v>41112.02</v>
          </cell>
          <cell r="E152">
            <v>67077.75</v>
          </cell>
          <cell r="F152">
            <v>-25965.730000000003</v>
          </cell>
          <cell r="G152">
            <v>0</v>
          </cell>
          <cell r="H152">
            <v>41112.02</v>
          </cell>
          <cell r="I152">
            <v>143973.74</v>
          </cell>
          <cell r="J152">
            <v>105648.5</v>
          </cell>
          <cell r="K152">
            <v>38325.23999999999</v>
          </cell>
          <cell r="L152">
            <v>60000</v>
          </cell>
          <cell r="M152">
            <v>83973.73999999999</v>
          </cell>
          <cell r="N152">
            <v>130000</v>
          </cell>
          <cell r="O152">
            <v>160000</v>
          </cell>
          <cell r="Q152">
            <v>160000</v>
          </cell>
        </row>
        <row r="153">
          <cell r="B153">
            <v>7830</v>
          </cell>
          <cell r="C153" t="str">
            <v>Tap på fordringer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Q153">
            <v>0</v>
          </cell>
        </row>
        <row r="155">
          <cell r="C155" t="str">
            <v>Sum Annen driftskostnad</v>
          </cell>
          <cell r="D155">
            <v>141362.35</v>
          </cell>
          <cell r="E155">
            <v>144275.53999999998</v>
          </cell>
          <cell r="F155">
            <v>-2913.1899999999987</v>
          </cell>
          <cell r="G155">
            <v>0</v>
          </cell>
          <cell r="H155">
            <v>141362.35</v>
          </cell>
          <cell r="I155">
            <v>1173805.6800000002</v>
          </cell>
          <cell r="J155">
            <v>989634.8800000001</v>
          </cell>
          <cell r="K155">
            <v>184170.80000000005</v>
          </cell>
          <cell r="L155">
            <v>1112000</v>
          </cell>
          <cell r="M155">
            <v>61805.68000000005</v>
          </cell>
          <cell r="N155">
            <v>2250000</v>
          </cell>
          <cell r="O155">
            <v>2079041</v>
          </cell>
          <cell r="Q155">
            <v>2581500</v>
          </cell>
        </row>
        <row r="157">
          <cell r="B157">
            <v>6000</v>
          </cell>
          <cell r="C157" t="str">
            <v>Avskrivning på bygninger og annen fast eiendom</v>
          </cell>
          <cell r="D157">
            <v>22120.25</v>
          </cell>
          <cell r="E157">
            <v>20745.25</v>
          </cell>
          <cell r="F157">
            <v>1375</v>
          </cell>
          <cell r="G157">
            <v>0</v>
          </cell>
          <cell r="H157">
            <v>22120.25</v>
          </cell>
          <cell r="I157">
            <v>132721.5</v>
          </cell>
          <cell r="J157">
            <v>124471.5</v>
          </cell>
          <cell r="K157">
            <v>8250</v>
          </cell>
          <cell r="L157">
            <v>216000</v>
          </cell>
          <cell r="M157">
            <v>-83278.5</v>
          </cell>
          <cell r="N157">
            <v>432000</v>
          </cell>
          <cell r="O157">
            <v>199082</v>
          </cell>
          <cell r="Q157">
            <v>432000</v>
          </cell>
        </row>
        <row r="158">
          <cell r="B158">
            <v>6010</v>
          </cell>
          <cell r="C158" t="str">
            <v>Avskrivning på transportmidler, mask. og invent.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166926</v>
          </cell>
          <cell r="J158">
            <v>0</v>
          </cell>
          <cell r="K158">
            <v>166926</v>
          </cell>
          <cell r="L158">
            <v>0</v>
          </cell>
          <cell r="M158">
            <v>166926</v>
          </cell>
          <cell r="N158">
            <v>0</v>
          </cell>
          <cell r="O158">
            <v>166926</v>
          </cell>
          <cell r="Q158">
            <v>0</v>
          </cell>
        </row>
        <row r="159">
          <cell r="C159" t="str">
            <v>Sum avskrivninger</v>
          </cell>
          <cell r="D159">
            <v>22120.25</v>
          </cell>
          <cell r="E159">
            <v>20745.25</v>
          </cell>
          <cell r="F159">
            <v>1375</v>
          </cell>
          <cell r="G159">
            <v>0</v>
          </cell>
          <cell r="H159">
            <v>22120.25</v>
          </cell>
          <cell r="I159">
            <v>299647.5</v>
          </cell>
          <cell r="J159">
            <v>124471.5</v>
          </cell>
          <cell r="K159">
            <v>175176</v>
          </cell>
          <cell r="L159">
            <v>216000</v>
          </cell>
          <cell r="M159">
            <v>83647.5</v>
          </cell>
          <cell r="N159">
            <v>432000</v>
          </cell>
          <cell r="O159">
            <v>366008</v>
          </cell>
          <cell r="Q159">
            <v>432000</v>
          </cell>
        </row>
        <row r="161">
          <cell r="C161" t="str">
            <v>DRIFTSRESULTAT</v>
          </cell>
          <cell r="D161">
            <v>1603557.4899999998</v>
          </cell>
          <cell r="E161">
            <v>2712621</v>
          </cell>
          <cell r="F161">
            <v>-1109063.5100000002</v>
          </cell>
          <cell r="G161">
            <v>0</v>
          </cell>
          <cell r="H161">
            <v>1603557.4899999998</v>
          </cell>
          <cell r="I161">
            <v>2400438.2099999986</v>
          </cell>
          <cell r="J161">
            <v>2349798.4799999995</v>
          </cell>
          <cell r="K161">
            <v>50639.73000000004</v>
          </cell>
          <cell r="L161">
            <v>-130000</v>
          </cell>
          <cell r="M161">
            <v>2530438.2099999995</v>
          </cell>
          <cell r="N161">
            <v>78000</v>
          </cell>
          <cell r="O161">
            <v>570541.379999999</v>
          </cell>
          <cell r="Q161">
            <v>50500</v>
          </cell>
        </row>
        <row r="164">
          <cell r="B164">
            <v>8050</v>
          </cell>
          <cell r="C164" t="str">
            <v>Annen renteinntekt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Q164">
            <v>0</v>
          </cell>
        </row>
        <row r="165">
          <cell r="B165">
            <v>8150</v>
          </cell>
          <cell r="C165" t="str">
            <v>Annen rentekostnad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Q165">
            <v>0</v>
          </cell>
        </row>
        <row r="166">
          <cell r="C166" t="str">
            <v>Sum finans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Q166">
            <v>0</v>
          </cell>
        </row>
        <row r="168">
          <cell r="C168" t="str">
            <v>ORDINÆRT RESULTAT</v>
          </cell>
          <cell r="D168">
            <v>1603557.4899999998</v>
          </cell>
          <cell r="E168">
            <v>2712621</v>
          </cell>
          <cell r="F168">
            <v>-1109063.5100000002</v>
          </cell>
          <cell r="G168">
            <v>0</v>
          </cell>
          <cell r="H168">
            <v>1603557.4899999998</v>
          </cell>
          <cell r="I168">
            <v>2400438.2099999986</v>
          </cell>
          <cell r="J168">
            <v>2349798.4799999995</v>
          </cell>
          <cell r="K168">
            <v>50639.73000000004</v>
          </cell>
          <cell r="L168">
            <v>-130000</v>
          </cell>
          <cell r="M168">
            <v>2530438.2099999995</v>
          </cell>
          <cell r="N168">
            <v>78000</v>
          </cell>
          <cell r="Q168">
            <v>50500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-0.24997000396251678"/>
    <pageSetUpPr fitToPage="1"/>
  </sheetPr>
  <dimension ref="A2:V165"/>
  <sheetViews>
    <sheetView tabSelected="1" zoomScale="80" zoomScaleNormal="80" zoomScalePageLayoutView="0" workbookViewId="0" topLeftCell="A1">
      <selection activeCell="H106" sqref="H106"/>
    </sheetView>
  </sheetViews>
  <sheetFormatPr defaultColWidth="11.421875" defaultRowHeight="12.75"/>
  <cols>
    <col min="1" max="1" width="4.421875" style="29" customWidth="1"/>
    <col min="2" max="2" width="5.28125" style="29" customWidth="1"/>
    <col min="3" max="3" width="31.57421875" style="1" customWidth="1"/>
    <col min="8" max="8" width="33.28125" style="0" customWidth="1"/>
  </cols>
  <sheetData>
    <row r="2" spans="4:8" ht="12.75">
      <c r="D2" s="25" t="s">
        <v>131</v>
      </c>
      <c r="E2" s="26"/>
      <c r="F2" s="26"/>
      <c r="G2" s="27"/>
      <c r="H2" s="28"/>
    </row>
    <row r="4" spans="4:8" ht="14.25">
      <c r="D4" s="11" t="s">
        <v>8</v>
      </c>
      <c r="E4" s="11" t="s">
        <v>8</v>
      </c>
      <c r="F4" s="11" t="s">
        <v>8</v>
      </c>
      <c r="G4" s="11" t="s">
        <v>8</v>
      </c>
      <c r="H4" s="14" t="s">
        <v>132</v>
      </c>
    </row>
    <row r="5" spans="1:8" ht="14.25">
      <c r="A5" s="30"/>
      <c r="B5" s="33"/>
      <c r="C5" s="3" t="s">
        <v>0</v>
      </c>
      <c r="D5" s="12" t="s">
        <v>107</v>
      </c>
      <c r="E5" s="12" t="s">
        <v>108</v>
      </c>
      <c r="F5" s="12" t="s">
        <v>109</v>
      </c>
      <c r="G5" s="13">
        <v>2024</v>
      </c>
      <c r="H5" s="15"/>
    </row>
    <row r="6" spans="1:22" ht="12">
      <c r="A6" s="31"/>
      <c r="B6" s="31"/>
      <c r="C6" s="2"/>
      <c r="D6" s="7"/>
      <c r="E6" s="7"/>
      <c r="F6" s="7"/>
      <c r="G6" s="7"/>
      <c r="H6" s="34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</row>
    <row r="7" spans="1:22" ht="12">
      <c r="A7" s="31">
        <v>3100</v>
      </c>
      <c r="B7" s="31">
        <v>3100</v>
      </c>
      <c r="C7" s="2" t="s">
        <v>29</v>
      </c>
      <c r="D7" s="8">
        <f>SUM(HS:Langrenn!D7)</f>
        <v>0</v>
      </c>
      <c r="E7" s="21">
        <f>SUM(HS:Langrenn!E7)</f>
        <v>0</v>
      </c>
      <c r="F7" s="21">
        <f>SUM(HS:Langrenn!F7)</f>
        <v>0</v>
      </c>
      <c r="G7" s="21">
        <f>SUM(HS:Langrenn!G7)</f>
        <v>0</v>
      </c>
      <c r="H7" s="35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</row>
    <row r="8" spans="1:22" ht="12">
      <c r="A8" s="31">
        <v>3020</v>
      </c>
      <c r="B8" s="31">
        <v>3020</v>
      </c>
      <c r="C8" s="2" t="s">
        <v>130</v>
      </c>
      <c r="D8" s="21">
        <f>SUM(HS:Langrenn!D8)</f>
        <v>450000</v>
      </c>
      <c r="E8" s="21">
        <f>SUM(HS:Langrenn!E8)</f>
        <v>770000</v>
      </c>
      <c r="F8" s="21">
        <f>SUM(HS:Langrenn!F8)</f>
        <v>770000</v>
      </c>
      <c r="G8" s="21">
        <f>SUM(HS:Langrenn!G8)</f>
        <v>870000</v>
      </c>
      <c r="H8" s="35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</row>
    <row r="9" spans="1:22" ht="12">
      <c r="A9" s="31">
        <v>3120</v>
      </c>
      <c r="B9" s="31">
        <v>3120</v>
      </c>
      <c r="C9" s="2" t="s">
        <v>30</v>
      </c>
      <c r="D9" s="21">
        <f>SUM(HS:Langrenn!D9)</f>
        <v>212500</v>
      </c>
      <c r="E9" s="21">
        <f>SUM(HS:Langrenn!E9)</f>
        <v>510000</v>
      </c>
      <c r="F9" s="21">
        <f>SUM(HS:Langrenn!F9)</f>
        <v>577500</v>
      </c>
      <c r="G9" s="21">
        <f>SUM(HS:Langrenn!G9)</f>
        <v>710000</v>
      </c>
      <c r="H9" s="35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</row>
    <row r="10" spans="1:22" ht="12">
      <c r="A10" s="31">
        <v>3125</v>
      </c>
      <c r="B10" s="31">
        <v>3125</v>
      </c>
      <c r="C10" s="2" t="s">
        <v>31</v>
      </c>
      <c r="D10" s="21">
        <f>SUM(HS:Langrenn!D10)</f>
        <v>0</v>
      </c>
      <c r="E10" s="21">
        <f>SUM(HS:Langrenn!E10)</f>
        <v>0</v>
      </c>
      <c r="F10" s="21">
        <f>SUM(HS:Langrenn!F10)</f>
        <v>20000</v>
      </c>
      <c r="G10" s="21">
        <f>SUM(HS:Langrenn!G10)</f>
        <v>20000</v>
      </c>
      <c r="H10" s="35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</row>
    <row r="11" spans="1:22" ht="12">
      <c r="A11" s="31">
        <v>3130</v>
      </c>
      <c r="B11" s="31">
        <v>3130</v>
      </c>
      <c r="C11" s="2" t="s">
        <v>32</v>
      </c>
      <c r="D11" s="21">
        <f>SUM(HS:Langrenn!D11)</f>
        <v>341000</v>
      </c>
      <c r="E11" s="21">
        <f>SUM(HS:Langrenn!E11)</f>
        <v>792500</v>
      </c>
      <c r="F11" s="21">
        <f>SUM(HS:Langrenn!F11)</f>
        <v>993500</v>
      </c>
      <c r="G11" s="21">
        <f>SUM(HS:Langrenn!G11)</f>
        <v>1293500</v>
      </c>
      <c r="H11" s="35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</row>
    <row r="12" spans="1:22" ht="12">
      <c r="A12" s="31">
        <v>3170</v>
      </c>
      <c r="B12" s="31">
        <v>3170</v>
      </c>
      <c r="C12" s="2" t="s">
        <v>133</v>
      </c>
      <c r="D12" s="21">
        <f>SUM(HS:Langrenn!D12)</f>
        <v>87750</v>
      </c>
      <c r="E12" s="21">
        <f>SUM(HS:Langrenn!E12)</f>
        <v>175500</v>
      </c>
      <c r="F12" s="21">
        <f>SUM(HS:Langrenn!F12)</f>
        <v>263250</v>
      </c>
      <c r="G12" s="21">
        <f>SUM(HS:Langrenn!G12)</f>
        <v>351000</v>
      </c>
      <c r="H12" s="35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</row>
    <row r="13" spans="1:22" ht="12">
      <c r="A13" s="31">
        <v>3200</v>
      </c>
      <c r="B13" s="31">
        <v>3200</v>
      </c>
      <c r="C13" s="2" t="s">
        <v>33</v>
      </c>
      <c r="D13" s="21">
        <f>SUM(HS:Langrenn!D13)</f>
        <v>0</v>
      </c>
      <c r="E13" s="21">
        <f>SUM(HS:Langrenn!E13)</f>
        <v>0</v>
      </c>
      <c r="F13" s="21">
        <f>SUM(HS:Langrenn!F13)</f>
        <v>0</v>
      </c>
      <c r="G13" s="21">
        <f>SUM(HS:Langrenn!G13)</f>
        <v>0</v>
      </c>
      <c r="H13" s="35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</row>
    <row r="14" spans="1:22" ht="12">
      <c r="A14" s="31">
        <v>3210</v>
      </c>
      <c r="B14" s="31">
        <v>3210</v>
      </c>
      <c r="C14" s="2" t="s">
        <v>34</v>
      </c>
      <c r="D14" s="21">
        <f>SUM(HS:Langrenn!D14)</f>
        <v>1077470</v>
      </c>
      <c r="E14" s="21">
        <f>SUM(HS:Langrenn!E14)</f>
        <v>3119470</v>
      </c>
      <c r="F14" s="21">
        <f>SUM(HS:Langrenn!F14)</f>
        <v>6122470</v>
      </c>
      <c r="G14" s="21">
        <f>SUM(HS:Langrenn!G14)</f>
        <v>7669950</v>
      </c>
      <c r="H14" s="35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</row>
    <row r="15" spans="1:22" ht="12">
      <c r="A15" s="31">
        <v>3215</v>
      </c>
      <c r="B15" s="31">
        <v>3215</v>
      </c>
      <c r="C15" s="2" t="s">
        <v>35</v>
      </c>
      <c r="D15" s="21">
        <f>SUM(HS:Langrenn!D15)</f>
        <v>1100000</v>
      </c>
      <c r="E15" s="21">
        <f>SUM(HS:Langrenn!E15)</f>
        <v>1300000</v>
      </c>
      <c r="F15" s="21">
        <f>SUM(HS:Langrenn!F15)</f>
        <v>1300000</v>
      </c>
      <c r="G15" s="21">
        <f>SUM(HS:Langrenn!G15)</f>
        <v>1300000</v>
      </c>
      <c r="H15" s="35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</row>
    <row r="16" spans="1:22" ht="12">
      <c r="A16" s="31">
        <v>3216</v>
      </c>
      <c r="B16" s="31">
        <v>3216</v>
      </c>
      <c r="C16" s="2" t="s">
        <v>136</v>
      </c>
      <c r="D16" s="21">
        <f>SUM(HS:Langrenn!D16)</f>
        <v>0</v>
      </c>
      <c r="E16" s="21">
        <f>SUM(HS:Langrenn!E16)</f>
        <v>200000</v>
      </c>
      <c r="F16" s="21">
        <f>SUM(HS:Langrenn!F16)</f>
        <v>200000</v>
      </c>
      <c r="G16" s="21">
        <f>SUM(HS:Langrenn!G16)</f>
        <v>400000</v>
      </c>
      <c r="H16" s="35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</row>
    <row r="17" spans="1:22" ht="12">
      <c r="A17" s="31">
        <v>3217</v>
      </c>
      <c r="B17" s="31">
        <v>3217</v>
      </c>
      <c r="C17" s="2" t="s">
        <v>36</v>
      </c>
      <c r="D17" s="21">
        <f>SUM(HS:Langrenn!D17)</f>
        <v>500000</v>
      </c>
      <c r="E17" s="21">
        <f>SUM(HS:Langrenn!E17)</f>
        <v>1000000</v>
      </c>
      <c r="F17" s="21">
        <f>SUM(HS:Langrenn!F17)</f>
        <v>1500000</v>
      </c>
      <c r="G17" s="21">
        <f>SUM(HS:Langrenn!G17)</f>
        <v>2000000</v>
      </c>
      <c r="H17" s="35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</row>
    <row r="18" spans="1:22" ht="12">
      <c r="A18" s="31">
        <v>3218</v>
      </c>
      <c r="B18" s="31">
        <v>3218</v>
      </c>
      <c r="C18" s="2" t="s">
        <v>129</v>
      </c>
      <c r="D18" s="21">
        <f>SUM(HS:Langrenn!D18)</f>
        <v>50000</v>
      </c>
      <c r="E18" s="21">
        <f>SUM(HS:Langrenn!E18)</f>
        <v>500000</v>
      </c>
      <c r="F18" s="21">
        <f>SUM(HS:Langrenn!F18)</f>
        <v>950000</v>
      </c>
      <c r="G18" s="21">
        <f>SUM(HS:Langrenn!G18)</f>
        <v>1000000</v>
      </c>
      <c r="H18" s="35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</row>
    <row r="19" spans="1:22" ht="12">
      <c r="A19" s="31">
        <v>3220</v>
      </c>
      <c r="B19" s="31">
        <v>3220</v>
      </c>
      <c r="C19" s="2" t="s">
        <v>37</v>
      </c>
      <c r="D19" s="21">
        <f>SUM(HS:Langrenn!D19)</f>
        <v>1100000</v>
      </c>
      <c r="E19" s="21">
        <f>SUM(HS:Langrenn!E19)</f>
        <v>1150000</v>
      </c>
      <c r="F19" s="21">
        <f>SUM(HS:Langrenn!F19)</f>
        <v>1200000</v>
      </c>
      <c r="G19" s="21">
        <f>SUM(HS:Langrenn!G19)</f>
        <v>1300000</v>
      </c>
      <c r="H19" s="35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</row>
    <row r="20" spans="1:22" ht="12">
      <c r="A20" s="31">
        <v>3320</v>
      </c>
      <c r="B20" s="31">
        <v>3320</v>
      </c>
      <c r="C20" s="2" t="s">
        <v>38</v>
      </c>
      <c r="D20" s="21">
        <f>SUM(HS:Langrenn!D20)</f>
        <v>215000</v>
      </c>
      <c r="E20" s="21">
        <f>SUM(HS:Langrenn!E20)</f>
        <v>515000</v>
      </c>
      <c r="F20" s="21">
        <f>SUM(HS:Langrenn!F20)</f>
        <v>665000</v>
      </c>
      <c r="G20" s="21">
        <f>SUM(HS:Langrenn!G20)</f>
        <v>715000</v>
      </c>
      <c r="H20" s="35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</row>
    <row r="21" spans="1:22" ht="12">
      <c r="A21" s="31">
        <v>3321</v>
      </c>
      <c r="B21" s="31">
        <v>3321</v>
      </c>
      <c r="C21" s="2" t="s">
        <v>39</v>
      </c>
      <c r="D21" s="21">
        <f>SUM(HS:Langrenn!D21)</f>
        <v>80000</v>
      </c>
      <c r="E21" s="21">
        <f>SUM(HS:Langrenn!E21)</f>
        <v>130000</v>
      </c>
      <c r="F21" s="21">
        <f>SUM(HS:Langrenn!F21)</f>
        <v>230000</v>
      </c>
      <c r="G21" s="21">
        <f>SUM(HS:Langrenn!G21)</f>
        <v>345000</v>
      </c>
      <c r="H21" s="35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</row>
    <row r="22" spans="1:22" ht="12">
      <c r="A22" s="31">
        <v>3325</v>
      </c>
      <c r="B22" s="31">
        <v>3325</v>
      </c>
      <c r="C22" s="2" t="s">
        <v>12</v>
      </c>
      <c r="D22" s="21">
        <f>SUM(HS:Langrenn!D22)</f>
        <v>320000</v>
      </c>
      <c r="E22" s="21">
        <f>SUM(HS:Langrenn!E22)</f>
        <v>270000</v>
      </c>
      <c r="F22" s="21">
        <f>SUM(HS:Langrenn!F22)</f>
        <v>470000</v>
      </c>
      <c r="G22" s="21">
        <f>SUM(HS:Langrenn!G22)</f>
        <v>730000</v>
      </c>
      <c r="H22" s="35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</row>
    <row r="23" spans="1:22" ht="12">
      <c r="A23" s="31">
        <v>3350</v>
      </c>
      <c r="B23" s="31">
        <v>3350</v>
      </c>
      <c r="C23" s="2" t="s">
        <v>40</v>
      </c>
      <c r="D23" s="21">
        <f>SUM(HS:Langrenn!D23)</f>
        <v>240000</v>
      </c>
      <c r="E23" s="21">
        <f>SUM(HS:Langrenn!E23)</f>
        <v>279500</v>
      </c>
      <c r="F23" s="21">
        <f>SUM(HS:Langrenn!F23)</f>
        <v>347000</v>
      </c>
      <c r="G23" s="21">
        <f>SUM(HS:Langrenn!G23)</f>
        <v>494000</v>
      </c>
      <c r="H23" s="35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</row>
    <row r="24" spans="1:22" ht="12">
      <c r="A24" s="31">
        <v>3360</v>
      </c>
      <c r="B24" s="31">
        <v>3360</v>
      </c>
      <c r="C24" s="2" t="s">
        <v>41</v>
      </c>
      <c r="D24" s="21">
        <f>SUM(HS:Langrenn!D24)</f>
        <v>8000</v>
      </c>
      <c r="E24" s="21">
        <f>SUM(HS:Langrenn!E24)</f>
        <v>8000</v>
      </c>
      <c r="F24" s="21">
        <f>SUM(HS:Langrenn!F24)</f>
        <v>8000</v>
      </c>
      <c r="G24" s="21">
        <f>SUM(HS:Langrenn!G24)</f>
        <v>21500</v>
      </c>
      <c r="H24" s="35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</row>
    <row r="25" spans="1:22" ht="12">
      <c r="A25" s="31">
        <v>3440</v>
      </c>
      <c r="B25" s="31">
        <v>3440</v>
      </c>
      <c r="C25" s="2" t="s">
        <v>16</v>
      </c>
      <c r="D25" s="21">
        <f>SUM(HS:Langrenn!D25)</f>
        <v>100000</v>
      </c>
      <c r="E25" s="21">
        <f>SUM(HS:Langrenn!E25)</f>
        <v>100000</v>
      </c>
      <c r="F25" s="21">
        <f>SUM(HS:Langrenn!F25)</f>
        <v>100000</v>
      </c>
      <c r="G25" s="21">
        <f>SUM(HS:Langrenn!G25)</f>
        <v>350000</v>
      </c>
      <c r="H25" s="35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</row>
    <row r="26" spans="1:22" ht="12">
      <c r="A26" s="31">
        <v>3500</v>
      </c>
      <c r="B26" s="31">
        <v>3500</v>
      </c>
      <c r="C26" s="2" t="s">
        <v>13</v>
      </c>
      <c r="D26" s="21">
        <f>SUM(HS:Langrenn!D26)</f>
        <v>0</v>
      </c>
      <c r="E26" s="21">
        <f>SUM(HS:Langrenn!E26)</f>
        <v>0</v>
      </c>
      <c r="F26" s="21">
        <f>SUM(HS:Langrenn!F26)</f>
        <v>0</v>
      </c>
      <c r="G26" s="21">
        <f>SUM(HS:Langrenn!G26)</f>
        <v>0</v>
      </c>
      <c r="H26" s="35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</row>
    <row r="27" spans="1:22" ht="12">
      <c r="A27" s="31">
        <v>3605</v>
      </c>
      <c r="B27" s="31">
        <v>3605</v>
      </c>
      <c r="C27" s="2" t="s">
        <v>42</v>
      </c>
      <c r="D27" s="21">
        <f>SUM(HS:Langrenn!D27)</f>
        <v>39000</v>
      </c>
      <c r="E27" s="21">
        <f>SUM(HS:Langrenn!E27)</f>
        <v>39000</v>
      </c>
      <c r="F27" s="21">
        <f>SUM(HS:Langrenn!F27)</f>
        <v>39000</v>
      </c>
      <c r="G27" s="21">
        <f>SUM(HS:Langrenn!G27)</f>
        <v>39000</v>
      </c>
      <c r="H27" s="35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</row>
    <row r="28" spans="1:22" ht="12">
      <c r="A28" s="31">
        <v>3610</v>
      </c>
      <c r="B28" s="31">
        <v>3610</v>
      </c>
      <c r="C28" s="2" t="s">
        <v>43</v>
      </c>
      <c r="D28" s="21">
        <f>SUM(HS:Langrenn!D28)</f>
        <v>33000</v>
      </c>
      <c r="E28" s="21">
        <f>SUM(HS:Langrenn!E28)</f>
        <v>66000</v>
      </c>
      <c r="F28" s="21">
        <f>SUM(HS:Langrenn!F28)</f>
        <v>99000</v>
      </c>
      <c r="G28" s="21">
        <f>SUM(HS:Langrenn!G28)</f>
        <v>132000</v>
      </c>
      <c r="H28" s="35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</row>
    <row r="29" spans="1:22" ht="12.75">
      <c r="A29" s="31"/>
      <c r="B29" s="31"/>
      <c r="C29" s="4" t="s">
        <v>3</v>
      </c>
      <c r="D29" s="9">
        <f>SUM(D7:D28)</f>
        <v>5953720</v>
      </c>
      <c r="E29" s="9">
        <f>SUM(E7:E28)</f>
        <v>10924970</v>
      </c>
      <c r="F29" s="9">
        <f>SUM(F7:F28)</f>
        <v>15854720</v>
      </c>
      <c r="G29" s="9">
        <f>SUM(G7:G28)</f>
        <v>19740950</v>
      </c>
      <c r="H29" s="35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</row>
    <row r="30" spans="1:22" ht="12">
      <c r="A30" s="31"/>
      <c r="B30" s="31"/>
      <c r="C30" s="2"/>
      <c r="D30" s="8"/>
      <c r="E30" s="8"/>
      <c r="F30" s="8"/>
      <c r="G30" s="8"/>
      <c r="H30" s="35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</row>
    <row r="31" spans="1:22" ht="12">
      <c r="A31" s="31">
        <v>3240</v>
      </c>
      <c r="B31" s="31">
        <v>3240</v>
      </c>
      <c r="C31" s="2" t="s">
        <v>126</v>
      </c>
      <c r="D31" s="8">
        <f>SUM(HS:Langrenn!D31)</f>
        <v>443250</v>
      </c>
      <c r="E31" s="21">
        <f>SUM(HS:Langrenn!E31)</f>
        <v>1591500</v>
      </c>
      <c r="F31" s="21">
        <f>SUM(HS:Langrenn!F31)</f>
        <v>3585750</v>
      </c>
      <c r="G31" s="21">
        <f>SUM(HS:Langrenn!G31)</f>
        <v>3979000</v>
      </c>
      <c r="H31" s="35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</row>
    <row r="32" spans="1:22" ht="12">
      <c r="A32" s="31">
        <v>3441</v>
      </c>
      <c r="B32" s="31">
        <v>3441</v>
      </c>
      <c r="C32" s="2" t="s">
        <v>44</v>
      </c>
      <c r="D32" s="21">
        <f>SUM(HS:Langrenn!D32)</f>
        <v>0</v>
      </c>
      <c r="E32" s="21">
        <f>SUM(HS:Langrenn!E32)</f>
        <v>0</v>
      </c>
      <c r="F32" s="21">
        <f>SUM(HS:Langrenn!F32)</f>
        <v>315000</v>
      </c>
      <c r="G32" s="21">
        <f>SUM(HS:Langrenn!G32)</f>
        <v>1415000</v>
      </c>
      <c r="H32" s="35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</row>
    <row r="33" spans="1:22" ht="12">
      <c r="A33" s="31">
        <v>3461</v>
      </c>
      <c r="B33" s="31">
        <v>3461</v>
      </c>
      <c r="C33" s="2" t="s">
        <v>45</v>
      </c>
      <c r="D33" s="21">
        <f>SUM(HS:Langrenn!D33)</f>
        <v>0</v>
      </c>
      <c r="E33" s="21">
        <f>SUM(HS:Langrenn!E33)</f>
        <v>10000</v>
      </c>
      <c r="F33" s="21">
        <f>SUM(HS:Langrenn!F33)</f>
        <v>1610000</v>
      </c>
      <c r="G33" s="21">
        <f>SUM(HS:Langrenn!G33)</f>
        <v>1610000</v>
      </c>
      <c r="H33" s="35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</row>
    <row r="34" spans="1:22" ht="12">
      <c r="A34" s="31">
        <v>3630</v>
      </c>
      <c r="B34" s="31">
        <v>3630</v>
      </c>
      <c r="C34" s="2" t="s">
        <v>46</v>
      </c>
      <c r="D34" s="21">
        <f>SUM(HS:Langrenn!D34)</f>
        <v>0</v>
      </c>
      <c r="E34" s="21">
        <f>SUM(HS:Langrenn!E34)</f>
        <v>0</v>
      </c>
      <c r="F34" s="21">
        <f>SUM(HS:Langrenn!F34)</f>
        <v>0</v>
      </c>
      <c r="G34" s="21">
        <f>SUM(HS:Langrenn!G34)</f>
        <v>0</v>
      </c>
      <c r="H34" s="35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</row>
    <row r="35" spans="1:22" ht="12">
      <c r="A35" s="31">
        <v>3800</v>
      </c>
      <c r="B35" s="31">
        <v>3800</v>
      </c>
      <c r="C35" s="2" t="s">
        <v>115</v>
      </c>
      <c r="D35" s="21">
        <f>SUM(HS:Langrenn!D35)</f>
        <v>0</v>
      </c>
      <c r="E35" s="21">
        <f>SUM(HS:Langrenn!E35)</f>
        <v>0</v>
      </c>
      <c r="F35" s="21">
        <f>SUM(HS:Langrenn!F35)</f>
        <v>0</v>
      </c>
      <c r="G35" s="21">
        <f>SUM(HS:Langrenn!G35)</f>
        <v>0</v>
      </c>
      <c r="H35" s="35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</row>
    <row r="36" spans="1:22" ht="12">
      <c r="A36" s="31">
        <v>3990</v>
      </c>
      <c r="B36" s="31">
        <v>3990</v>
      </c>
      <c r="C36" s="2" t="s">
        <v>47</v>
      </c>
      <c r="D36" s="21">
        <f>SUM(HS:Langrenn!D36)</f>
        <v>26250</v>
      </c>
      <c r="E36" s="21">
        <f>SUM(HS:Langrenn!E36)</f>
        <v>52500</v>
      </c>
      <c r="F36" s="21">
        <f>SUM(HS:Langrenn!F36)</f>
        <v>78750</v>
      </c>
      <c r="G36" s="21">
        <f>SUM(HS:Langrenn!G36)</f>
        <v>105000</v>
      </c>
      <c r="H36" s="35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</row>
    <row r="37" spans="1:22" ht="12">
      <c r="A37" s="31">
        <v>3995</v>
      </c>
      <c r="B37" s="31">
        <v>3995</v>
      </c>
      <c r="C37" s="2" t="s">
        <v>17</v>
      </c>
      <c r="D37" s="21">
        <f>SUM(HS:Langrenn!D37)</f>
        <v>0</v>
      </c>
      <c r="E37" s="21">
        <f>SUM(HS:Langrenn!E37)</f>
        <v>0</v>
      </c>
      <c r="F37" s="21">
        <f>SUM(HS:Langrenn!F37)</f>
        <v>0</v>
      </c>
      <c r="G37" s="21">
        <f>SUM(HS:Langrenn!G37)</f>
        <v>0</v>
      </c>
      <c r="H37" s="35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</row>
    <row r="38" spans="1:22" ht="12.75">
      <c r="A38" s="31"/>
      <c r="B38" s="31"/>
      <c r="C38" s="4" t="s">
        <v>10</v>
      </c>
      <c r="D38" s="9">
        <f>SUM(D31:D37)</f>
        <v>469500</v>
      </c>
      <c r="E38" s="9">
        <f>SUM(E31:E37)</f>
        <v>1654000</v>
      </c>
      <c r="F38" s="9">
        <f>SUM(F31:F37)</f>
        <v>5589500</v>
      </c>
      <c r="G38" s="9">
        <f>SUM(G31:G37)</f>
        <v>7109000</v>
      </c>
      <c r="H38" s="35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</row>
    <row r="39" spans="1:22" ht="12.75">
      <c r="A39" s="32"/>
      <c r="B39" s="32"/>
      <c r="C39" s="4" t="s">
        <v>1</v>
      </c>
      <c r="D39" s="9">
        <f>D29+D38</f>
        <v>6423220</v>
      </c>
      <c r="E39" s="9">
        <f>E29+E38</f>
        <v>12578970</v>
      </c>
      <c r="F39" s="9">
        <f>F29+F38</f>
        <v>21444220</v>
      </c>
      <c r="G39" s="9">
        <f>SUM(G29,G38)</f>
        <v>26849950</v>
      </c>
      <c r="H39" s="35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</row>
    <row r="40" spans="1:22" ht="12">
      <c r="A40" s="31"/>
      <c r="B40" s="31"/>
      <c r="C40" s="2"/>
      <c r="D40" s="8"/>
      <c r="E40" s="8"/>
      <c r="F40" s="8"/>
      <c r="G40" s="8"/>
      <c r="H40" s="35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</row>
    <row r="41" spans="1:22" ht="12">
      <c r="A41" s="31">
        <v>4220</v>
      </c>
      <c r="B41" s="31">
        <v>4220</v>
      </c>
      <c r="C41" s="2" t="s">
        <v>49</v>
      </c>
      <c r="D41" s="8">
        <f>SUM(HS:Langrenn!D41)</f>
        <v>375000</v>
      </c>
      <c r="E41" s="21">
        <f>SUM(HS:Langrenn!E41)</f>
        <v>560250</v>
      </c>
      <c r="F41" s="21">
        <f>SUM(HS:Langrenn!F41)</f>
        <v>788250</v>
      </c>
      <c r="G41" s="21">
        <f>SUM(HS:Langrenn!G41)</f>
        <v>1069000</v>
      </c>
      <c r="H41" s="35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</row>
    <row r="42" spans="1:22" ht="12">
      <c r="A42" s="31">
        <v>4221</v>
      </c>
      <c r="B42" s="31">
        <v>4221</v>
      </c>
      <c r="C42" s="2" t="s">
        <v>18</v>
      </c>
      <c r="D42" s="21">
        <f>SUM(HS:Langrenn!D42)</f>
        <v>25000</v>
      </c>
      <c r="E42" s="21">
        <f>SUM(HS:Langrenn!E42)</f>
        <v>50000</v>
      </c>
      <c r="F42" s="21">
        <f>SUM(HS:Langrenn!F42)</f>
        <v>75000</v>
      </c>
      <c r="G42" s="21">
        <f>SUM(HS:Langrenn!G42)</f>
        <v>100000</v>
      </c>
      <c r="H42" s="35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</row>
    <row r="43" spans="1:22" ht="12">
      <c r="A43" s="31">
        <v>4222</v>
      </c>
      <c r="B43" s="31">
        <v>4222</v>
      </c>
      <c r="C43" s="2" t="s">
        <v>116</v>
      </c>
      <c r="D43" s="21">
        <f>SUM(HS:Langrenn!D43)</f>
        <v>0</v>
      </c>
      <c r="E43" s="21">
        <f>SUM(HS:Langrenn!E43)</f>
        <v>0</v>
      </c>
      <c r="F43" s="21">
        <f>SUM(HS:Langrenn!F43)</f>
        <v>0</v>
      </c>
      <c r="G43" s="21">
        <f>SUM(HS:Langrenn!G43)</f>
        <v>54210</v>
      </c>
      <c r="H43" s="35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</row>
    <row r="44" spans="1:22" ht="12">
      <c r="A44" s="31">
        <v>4230</v>
      </c>
      <c r="B44" s="31">
        <v>4230</v>
      </c>
      <c r="C44" s="2" t="s">
        <v>120</v>
      </c>
      <c r="D44" s="21">
        <f>SUM(HS:Langrenn!D44)</f>
        <v>140000</v>
      </c>
      <c r="E44" s="21">
        <f>SUM(HS:Langrenn!E44)</f>
        <v>235000</v>
      </c>
      <c r="F44" s="21">
        <f>SUM(HS:Langrenn!F44)</f>
        <v>360000</v>
      </c>
      <c r="G44" s="21">
        <f>SUM(HS:Langrenn!G44)</f>
        <v>455000</v>
      </c>
      <c r="H44" s="35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</row>
    <row r="45" spans="1:22" ht="12">
      <c r="A45" s="31">
        <v>4241</v>
      </c>
      <c r="B45" s="31">
        <v>4241</v>
      </c>
      <c r="C45" s="2" t="s">
        <v>51</v>
      </c>
      <c r="D45" s="21">
        <f>SUM(HS:Langrenn!D45)</f>
        <v>143000</v>
      </c>
      <c r="E45" s="21">
        <f>SUM(HS:Langrenn!E45)</f>
        <v>549000</v>
      </c>
      <c r="F45" s="21">
        <f>SUM(HS:Langrenn!F45)</f>
        <v>836000</v>
      </c>
      <c r="G45" s="21">
        <f>SUM(HS:Langrenn!G45)</f>
        <v>1040000</v>
      </c>
      <c r="H45" s="35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</row>
    <row r="46" spans="1:22" ht="12">
      <c r="A46" s="31">
        <v>4247</v>
      </c>
      <c r="B46" s="31">
        <v>4247</v>
      </c>
      <c r="C46" s="2" t="s">
        <v>19</v>
      </c>
      <c r="D46" s="21">
        <f>SUM(HS:Langrenn!D46)</f>
        <v>306000</v>
      </c>
      <c r="E46" s="21">
        <f>SUM(HS:Langrenn!E46)</f>
        <v>306000</v>
      </c>
      <c r="F46" s="21">
        <f>SUM(HS:Langrenn!F46)</f>
        <v>306000</v>
      </c>
      <c r="G46" s="21">
        <f>SUM(HS:Langrenn!G46)</f>
        <v>326000</v>
      </c>
      <c r="H46" s="35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</row>
    <row r="47" spans="1:22" ht="12">
      <c r="A47" s="31">
        <v>4280</v>
      </c>
      <c r="B47" s="31">
        <v>4280</v>
      </c>
      <c r="C47" s="2" t="s">
        <v>53</v>
      </c>
      <c r="D47" s="21">
        <f>SUM(HS:Langrenn!D47)</f>
        <v>190500</v>
      </c>
      <c r="E47" s="21">
        <f>SUM(HS:Langrenn!E47)</f>
        <v>349000</v>
      </c>
      <c r="F47" s="21">
        <f>SUM(HS:Langrenn!F47)</f>
        <v>549500</v>
      </c>
      <c r="G47" s="21">
        <f>SUM(HS:Langrenn!G47)</f>
        <v>768400</v>
      </c>
      <c r="H47" s="35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</row>
    <row r="48" spans="1:22" ht="12">
      <c r="A48" s="31">
        <v>4800</v>
      </c>
      <c r="B48" s="31">
        <v>4800</v>
      </c>
      <c r="C48" s="2" t="s">
        <v>128</v>
      </c>
      <c r="D48" s="21">
        <f>SUM(HS:Langrenn!D48)</f>
        <v>0</v>
      </c>
      <c r="E48" s="21">
        <f>SUM(HS:Langrenn!E48)</f>
        <v>0</v>
      </c>
      <c r="F48" s="21">
        <f>SUM(HS:Langrenn!F48)</f>
        <v>0</v>
      </c>
      <c r="G48" s="21">
        <f>SUM(HS:Langrenn!G48)</f>
        <v>0</v>
      </c>
      <c r="H48" s="35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</row>
    <row r="49" spans="1:22" ht="12">
      <c r="A49" s="31">
        <v>6550</v>
      </c>
      <c r="B49" s="31">
        <v>6550</v>
      </c>
      <c r="C49" s="2" t="s">
        <v>74</v>
      </c>
      <c r="D49" s="21">
        <f>SUM(HS:Langrenn!D49)</f>
        <v>197500</v>
      </c>
      <c r="E49" s="21">
        <f>SUM(HS:Langrenn!E49)</f>
        <v>342500</v>
      </c>
      <c r="F49" s="21">
        <f>SUM(HS:Langrenn!F49)</f>
        <v>517500</v>
      </c>
      <c r="G49" s="21">
        <f>SUM(HS:Langrenn!G49)</f>
        <v>700000</v>
      </c>
      <c r="H49" s="35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</row>
    <row r="50" spans="1:22" ht="12">
      <c r="A50" s="31">
        <v>6555</v>
      </c>
      <c r="B50" s="31">
        <v>6555</v>
      </c>
      <c r="C50" s="2" t="s">
        <v>75</v>
      </c>
      <c r="D50" s="21">
        <f>SUM(HS:Langrenn!D50)</f>
        <v>43750</v>
      </c>
      <c r="E50" s="21">
        <f>SUM(HS:Langrenn!E50)</f>
        <v>62500</v>
      </c>
      <c r="F50" s="21">
        <f>SUM(HS:Langrenn!F50)</f>
        <v>81250</v>
      </c>
      <c r="G50" s="21">
        <f>SUM(HS:Langrenn!G50)</f>
        <v>125000</v>
      </c>
      <c r="H50" s="35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</row>
    <row r="51" spans="1:22" ht="12.75">
      <c r="A51" s="32"/>
      <c r="B51" s="32"/>
      <c r="C51" s="4" t="s">
        <v>26</v>
      </c>
      <c r="D51" s="9">
        <f>SUM(D41:D50)</f>
        <v>1420750</v>
      </c>
      <c r="E51" s="9">
        <f>SUM(E41:E50)</f>
        <v>2454250</v>
      </c>
      <c r="F51" s="9">
        <f>SUM(F41:F50)</f>
        <v>3513500</v>
      </c>
      <c r="G51" s="9">
        <f>SUM(G41:G50)</f>
        <v>4637610</v>
      </c>
      <c r="H51" s="35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</row>
    <row r="52" spans="1:22" ht="12">
      <c r="A52" s="31"/>
      <c r="B52" s="31"/>
      <c r="C52" s="2"/>
      <c r="D52" s="8"/>
      <c r="E52" s="8"/>
      <c r="F52" s="8"/>
      <c r="G52" s="8"/>
      <c r="H52" s="35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</row>
    <row r="53" spans="1:22" ht="12">
      <c r="A53" s="31">
        <v>4225</v>
      </c>
      <c r="B53" s="31">
        <v>4225</v>
      </c>
      <c r="C53" s="2" t="s">
        <v>121</v>
      </c>
      <c r="D53" s="8">
        <f>SUM(HS:Langrenn!D53)</f>
        <v>403500</v>
      </c>
      <c r="E53" s="21">
        <f>SUM(HS:Langrenn!E53)</f>
        <v>442000</v>
      </c>
      <c r="F53" s="21">
        <f>SUM(HS:Langrenn!F53)</f>
        <v>493500</v>
      </c>
      <c r="G53" s="21">
        <f>SUM(HS:Langrenn!G53)</f>
        <v>582000</v>
      </c>
      <c r="H53" s="35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</row>
    <row r="54" spans="1:22" ht="12">
      <c r="A54" s="31">
        <v>4226</v>
      </c>
      <c r="B54" s="31">
        <v>4226</v>
      </c>
      <c r="C54" s="2" t="s">
        <v>137</v>
      </c>
      <c r="D54" s="21">
        <f>SUM(HS:Langrenn!D54)</f>
        <v>0</v>
      </c>
      <c r="E54" s="21">
        <f>SUM(HS:Langrenn!E54)</f>
        <v>0</v>
      </c>
      <c r="F54" s="21">
        <f>SUM(HS:Langrenn!F54)</f>
        <v>0</v>
      </c>
      <c r="G54" s="21">
        <f>SUM(HS:Langrenn!G54)</f>
        <v>250000</v>
      </c>
      <c r="H54" s="35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</row>
    <row r="55" spans="1:22" ht="12">
      <c r="A55" s="31">
        <v>4228</v>
      </c>
      <c r="B55" s="31">
        <v>4228</v>
      </c>
      <c r="C55" s="2" t="s">
        <v>122</v>
      </c>
      <c r="D55" s="21">
        <f>SUM(HS:Langrenn!D55)</f>
        <v>0</v>
      </c>
      <c r="E55" s="21">
        <f>SUM(HS:Langrenn!E55)</f>
        <v>2500</v>
      </c>
      <c r="F55" s="21">
        <f>SUM(HS:Langrenn!F55)</f>
        <v>5000</v>
      </c>
      <c r="G55" s="21">
        <f>SUM(HS:Langrenn!G55)</f>
        <v>30000</v>
      </c>
      <c r="H55" s="35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</row>
    <row r="56" spans="1:22" ht="12">
      <c r="A56" s="31">
        <v>4331</v>
      </c>
      <c r="B56" s="31">
        <v>4331</v>
      </c>
      <c r="C56" s="2" t="s">
        <v>55</v>
      </c>
      <c r="D56" s="21">
        <f>SUM(HS:Langrenn!D56)</f>
        <v>52500</v>
      </c>
      <c r="E56" s="21">
        <f>SUM(HS:Langrenn!E56)</f>
        <v>87500</v>
      </c>
      <c r="F56" s="21">
        <f>SUM(HS:Langrenn!F56)</f>
        <v>122500</v>
      </c>
      <c r="G56" s="21">
        <f>SUM(HS:Langrenn!G56)</f>
        <v>195000</v>
      </c>
      <c r="H56" s="35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</row>
    <row r="57" spans="1:22" ht="12">
      <c r="A57" s="31">
        <v>7400</v>
      </c>
      <c r="B57" s="31">
        <v>7400</v>
      </c>
      <c r="C57" s="2" t="s">
        <v>94</v>
      </c>
      <c r="D57" s="21">
        <f>SUM(HS:Langrenn!D57)</f>
        <v>0</v>
      </c>
      <c r="E57" s="21">
        <f>SUM(HS:Langrenn!E57)</f>
        <v>0</v>
      </c>
      <c r="F57" s="21">
        <f>SUM(HS:Langrenn!F57)</f>
        <v>0</v>
      </c>
      <c r="G57" s="21">
        <f>SUM(HS:Langrenn!G57)</f>
        <v>0</v>
      </c>
      <c r="H57" s="35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</row>
    <row r="58" spans="1:22" ht="12.75">
      <c r="A58" s="32"/>
      <c r="B58" s="32"/>
      <c r="C58" s="4" t="s">
        <v>27</v>
      </c>
      <c r="D58" s="9">
        <f>SUM(D53:D57)</f>
        <v>456000</v>
      </c>
      <c r="E58" s="9">
        <f>SUM(E53:E57)</f>
        <v>532000</v>
      </c>
      <c r="F58" s="9">
        <f>SUM(F53:F57)</f>
        <v>621000</v>
      </c>
      <c r="G58" s="9">
        <f>SUM(G53:G57)</f>
        <v>1057000</v>
      </c>
      <c r="H58" s="35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</row>
    <row r="59" spans="1:22" ht="12">
      <c r="A59" s="31"/>
      <c r="B59" s="31"/>
      <c r="C59" s="2"/>
      <c r="D59" s="8"/>
      <c r="E59" s="8"/>
      <c r="F59" s="8"/>
      <c r="G59" s="8"/>
      <c r="H59" s="35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</row>
    <row r="60" spans="1:22" ht="12">
      <c r="A60" s="31">
        <v>4300</v>
      </c>
      <c r="B60" s="31">
        <v>4300</v>
      </c>
      <c r="C60" s="2" t="s">
        <v>54</v>
      </c>
      <c r="D60" s="8">
        <f>SUM(HS:Langrenn!D60)</f>
        <v>290000</v>
      </c>
      <c r="E60" s="21">
        <f>SUM(HS:Langrenn!E60)</f>
        <v>590000</v>
      </c>
      <c r="F60" s="21">
        <f>SUM(HS:Langrenn!F60)</f>
        <v>690000</v>
      </c>
      <c r="G60" s="21">
        <f>SUM(HS:Langrenn!G60)</f>
        <v>840000</v>
      </c>
      <c r="H60" s="35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</row>
    <row r="61" spans="1:22" ht="12">
      <c r="A61" s="31">
        <v>4400</v>
      </c>
      <c r="B61" s="31">
        <v>4400</v>
      </c>
      <c r="C61" s="2" t="s">
        <v>123</v>
      </c>
      <c r="D61" s="21">
        <f>SUM(HS:Langrenn!D61)</f>
        <v>0</v>
      </c>
      <c r="E61" s="21">
        <f>SUM(HS:Langrenn!E61)</f>
        <v>0</v>
      </c>
      <c r="F61" s="21">
        <f>SUM(HS:Langrenn!F61)</f>
        <v>0</v>
      </c>
      <c r="G61" s="21">
        <f>SUM(HS:Langrenn!G61)</f>
        <v>0</v>
      </c>
      <c r="H61" s="35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</row>
    <row r="62" spans="1:22" ht="12">
      <c r="A62" s="31">
        <v>4990</v>
      </c>
      <c r="B62" s="31">
        <v>4990</v>
      </c>
      <c r="C62" s="2" t="s">
        <v>56</v>
      </c>
      <c r="D62" s="21">
        <f>SUM(HS:Langrenn!D62)</f>
        <v>0</v>
      </c>
      <c r="E62" s="21">
        <f>SUM(HS:Langrenn!E62)</f>
        <v>0</v>
      </c>
      <c r="F62" s="21">
        <f>SUM(HS:Langrenn!F62)</f>
        <v>0</v>
      </c>
      <c r="G62" s="21">
        <f>SUM(HS:Langrenn!G62)</f>
        <v>0</v>
      </c>
      <c r="H62" s="35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</row>
    <row r="63" spans="1:22" ht="12.75">
      <c r="A63" s="32"/>
      <c r="B63" s="32"/>
      <c r="C63" s="4" t="s">
        <v>28</v>
      </c>
      <c r="D63" s="9">
        <f>SUM(D60:D62)</f>
        <v>290000</v>
      </c>
      <c r="E63" s="9">
        <f>SUM(E60:E62)</f>
        <v>590000</v>
      </c>
      <c r="F63" s="9">
        <f>SUM(F60:F62)</f>
        <v>690000</v>
      </c>
      <c r="G63" s="9">
        <f>SUM(G60:G62)</f>
        <v>840000</v>
      </c>
      <c r="H63" s="35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</row>
    <row r="64" spans="1:22" ht="12">
      <c r="A64" s="31"/>
      <c r="B64" s="31"/>
      <c r="C64" s="2"/>
      <c r="D64" s="8"/>
      <c r="E64" s="8"/>
      <c r="F64" s="8"/>
      <c r="G64" s="8"/>
      <c r="H64" s="35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</row>
    <row r="65" spans="1:22" ht="12.75">
      <c r="A65" s="32"/>
      <c r="B65" s="32"/>
      <c r="C65" s="4" t="s">
        <v>4</v>
      </c>
      <c r="D65" s="9">
        <f>+D63+D58+D51</f>
        <v>2166750</v>
      </c>
      <c r="E65" s="9">
        <f>+E63+E58+E51</f>
        <v>3576250</v>
      </c>
      <c r="F65" s="9">
        <f>+F63+F58+F51</f>
        <v>4824500</v>
      </c>
      <c r="G65" s="9">
        <f>+G63+G58+G51</f>
        <v>6534610</v>
      </c>
      <c r="H65" s="35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</row>
    <row r="66" spans="1:22" ht="12">
      <c r="A66" s="31"/>
      <c r="B66" s="31"/>
      <c r="C66" s="2"/>
      <c r="D66" s="8"/>
      <c r="E66" s="8"/>
      <c r="F66" s="8"/>
      <c r="G66" s="8"/>
      <c r="H66" s="35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</row>
    <row r="67" spans="1:22" ht="12">
      <c r="A67" s="31">
        <v>4240</v>
      </c>
      <c r="B67" s="31">
        <v>4240</v>
      </c>
      <c r="C67" s="2" t="s">
        <v>50</v>
      </c>
      <c r="D67" s="8">
        <f>SUM(HS:Langrenn!D67)</f>
        <v>262500</v>
      </c>
      <c r="E67" s="21">
        <f>SUM(HS:Langrenn!E67)</f>
        <v>442000</v>
      </c>
      <c r="F67" s="21">
        <f>SUM(HS:Langrenn!F67)</f>
        <v>621500</v>
      </c>
      <c r="G67" s="21">
        <f>SUM(HS:Langrenn!G67)</f>
        <v>774000</v>
      </c>
      <c r="H67" s="35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</row>
    <row r="68" spans="1:22" ht="12">
      <c r="A68" s="31">
        <v>4250</v>
      </c>
      <c r="B68" s="31">
        <v>4250</v>
      </c>
      <c r="C68" s="2" t="s">
        <v>52</v>
      </c>
      <c r="D68" s="21">
        <f>SUM(HS:Langrenn!D68)</f>
        <v>355000</v>
      </c>
      <c r="E68" s="21">
        <f>SUM(HS:Langrenn!E68)</f>
        <v>455000</v>
      </c>
      <c r="F68" s="21">
        <f>SUM(HS:Langrenn!F68)</f>
        <v>605000</v>
      </c>
      <c r="G68" s="21">
        <f>SUM(HS:Langrenn!G68)</f>
        <v>1030000</v>
      </c>
      <c r="H68" s="35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</row>
    <row r="69" spans="1:22" ht="12">
      <c r="A69" s="31">
        <v>5000</v>
      </c>
      <c r="B69" s="31">
        <v>5000</v>
      </c>
      <c r="C69" s="2" t="s">
        <v>57</v>
      </c>
      <c r="D69" s="21">
        <f>SUM(HS:Langrenn!D69)</f>
        <v>1725000</v>
      </c>
      <c r="E69" s="21">
        <f>SUM(HS:Langrenn!E69)</f>
        <v>3450000</v>
      </c>
      <c r="F69" s="21">
        <f>SUM(HS:Langrenn!F69)</f>
        <v>5275000</v>
      </c>
      <c r="G69" s="21">
        <f>SUM(HS:Langrenn!G69)</f>
        <v>7000000</v>
      </c>
      <c r="H69" s="35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</row>
    <row r="70" spans="1:22" ht="12">
      <c r="A70" s="31">
        <v>5006</v>
      </c>
      <c r="B70" s="31">
        <v>5006</v>
      </c>
      <c r="C70" s="2" t="s">
        <v>111</v>
      </c>
      <c r="D70" s="21">
        <f>SUM(HS:Langrenn!D70)</f>
        <v>0</v>
      </c>
      <c r="E70" s="21">
        <f>SUM(HS:Langrenn!E70)</f>
        <v>0</v>
      </c>
      <c r="F70" s="21">
        <f>SUM(HS:Langrenn!F70)</f>
        <v>0</v>
      </c>
      <c r="G70" s="21">
        <f>SUM(HS:Langrenn!G70)</f>
        <v>0</v>
      </c>
      <c r="H70" s="35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</row>
    <row r="71" spans="1:22" ht="12">
      <c r="A71" s="31">
        <v>5007</v>
      </c>
      <c r="B71" s="31">
        <v>5007</v>
      </c>
      <c r="C71" s="2" t="s">
        <v>25</v>
      </c>
      <c r="D71" s="21">
        <f>SUM(HS:Langrenn!D71)</f>
        <v>437750</v>
      </c>
      <c r="E71" s="21">
        <f>SUM(HS:Langrenn!E71)</f>
        <v>1017000</v>
      </c>
      <c r="F71" s="21">
        <f>SUM(HS:Langrenn!F71)</f>
        <v>1704750</v>
      </c>
      <c r="G71" s="21">
        <f>SUM(HS:Langrenn!G71)</f>
        <v>2242500</v>
      </c>
      <c r="H71" s="35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</row>
    <row r="72" spans="1:22" ht="12">
      <c r="A72" s="31">
        <v>5008</v>
      </c>
      <c r="B72" s="31">
        <v>5008</v>
      </c>
      <c r="C72" s="2" t="s">
        <v>117</v>
      </c>
      <c r="D72" s="21">
        <f>SUM(HS:Langrenn!D72)</f>
        <v>0</v>
      </c>
      <c r="E72" s="21">
        <f>SUM(HS:Langrenn!E72)</f>
        <v>35000</v>
      </c>
      <c r="F72" s="21">
        <f>SUM(HS:Langrenn!F72)</f>
        <v>135000</v>
      </c>
      <c r="G72" s="21">
        <f>SUM(HS:Langrenn!G72)</f>
        <v>170000</v>
      </c>
      <c r="H72" s="35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</row>
    <row r="73" spans="1:22" ht="12">
      <c r="A73" s="31">
        <v>5010</v>
      </c>
      <c r="B73" s="31">
        <v>5010</v>
      </c>
      <c r="C73" s="2" t="s">
        <v>58</v>
      </c>
      <c r="D73" s="21">
        <f>SUM(HS:Langrenn!D73)</f>
        <v>0</v>
      </c>
      <c r="E73" s="21">
        <f>SUM(HS:Langrenn!E73)</f>
        <v>0</v>
      </c>
      <c r="F73" s="21">
        <f>SUM(HS:Langrenn!F73)</f>
        <v>20000</v>
      </c>
      <c r="G73" s="21">
        <f>SUM(HS:Langrenn!G73)</f>
        <v>20000</v>
      </c>
      <c r="H73" s="35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</row>
    <row r="74" spans="1:22" ht="12">
      <c r="A74" s="31">
        <v>5040</v>
      </c>
      <c r="B74" s="31">
        <v>5040</v>
      </c>
      <c r="C74" s="2" t="s">
        <v>15</v>
      </c>
      <c r="D74" s="21">
        <f>SUM(HS:Langrenn!D74)</f>
        <v>0</v>
      </c>
      <c r="E74" s="21">
        <f>SUM(HS:Langrenn!E74)</f>
        <v>0</v>
      </c>
      <c r="F74" s="21">
        <f>SUM(HS:Langrenn!F74)</f>
        <v>0</v>
      </c>
      <c r="G74" s="21">
        <f>SUM(HS:Langrenn!G74)</f>
        <v>0</v>
      </c>
      <c r="H74" s="35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</row>
    <row r="75" spans="1:22" ht="12">
      <c r="A75" s="31">
        <v>5050</v>
      </c>
      <c r="B75" s="31">
        <v>5050</v>
      </c>
      <c r="C75" s="2" t="s">
        <v>124</v>
      </c>
      <c r="D75" s="21">
        <f>SUM(HS:Langrenn!D75)</f>
        <v>0</v>
      </c>
      <c r="E75" s="21">
        <f>SUM(HS:Langrenn!E75)</f>
        <v>0</v>
      </c>
      <c r="F75" s="21">
        <f>SUM(HS:Langrenn!F75)</f>
        <v>0</v>
      </c>
      <c r="G75" s="21">
        <f>SUM(HS:Langrenn!G75)</f>
        <v>0</v>
      </c>
      <c r="H75" s="35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</row>
    <row r="76" spans="1:22" ht="12">
      <c r="A76" s="31">
        <v>5090</v>
      </c>
      <c r="B76" s="31">
        <v>5090</v>
      </c>
      <c r="C76" s="2" t="s">
        <v>59</v>
      </c>
      <c r="D76" s="21">
        <f>SUM(HS:Langrenn!D76)</f>
        <v>0</v>
      </c>
      <c r="E76" s="21">
        <f>SUM(HS:Langrenn!E76)</f>
        <v>0</v>
      </c>
      <c r="F76" s="21">
        <f>SUM(HS:Langrenn!F76)</f>
        <v>0</v>
      </c>
      <c r="G76" s="21">
        <f>SUM(HS:Langrenn!G76)</f>
        <v>0</v>
      </c>
      <c r="H76" s="35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</row>
    <row r="77" spans="1:22" ht="12">
      <c r="A77" s="31">
        <v>5100</v>
      </c>
      <c r="B77" s="31">
        <v>5100</v>
      </c>
      <c r="C77" s="2" t="s">
        <v>20</v>
      </c>
      <c r="D77" s="21">
        <f>SUM(HS:Langrenn!D77)</f>
        <v>200000</v>
      </c>
      <c r="E77" s="21">
        <f>SUM(HS:Langrenn!E77)</f>
        <v>260000</v>
      </c>
      <c r="F77" s="21">
        <f>SUM(HS:Langrenn!F77)</f>
        <v>290000</v>
      </c>
      <c r="G77" s="21">
        <f>SUM(HS:Langrenn!G77)</f>
        <v>415600</v>
      </c>
      <c r="H77" s="35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</row>
    <row r="78" spans="1:22" ht="12">
      <c r="A78" s="31">
        <v>5180</v>
      </c>
      <c r="B78" s="31">
        <v>5180</v>
      </c>
      <c r="C78" s="2" t="s">
        <v>60</v>
      </c>
      <c r="D78" s="21">
        <f>SUM(HS:Langrenn!D78)</f>
        <v>211500</v>
      </c>
      <c r="E78" s="21">
        <f>SUM(HS:Langrenn!E78)</f>
        <v>423000</v>
      </c>
      <c r="F78" s="21">
        <f>SUM(HS:Langrenn!F78)</f>
        <v>634500</v>
      </c>
      <c r="G78" s="21">
        <f>SUM(HS:Langrenn!G78)</f>
        <v>846000</v>
      </c>
      <c r="H78" s="35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</row>
    <row r="79" spans="1:22" ht="12">
      <c r="A79" s="31">
        <v>5182</v>
      </c>
      <c r="B79" s="31">
        <v>5182</v>
      </c>
      <c r="C79" s="2" t="s">
        <v>61</v>
      </c>
      <c r="D79" s="21">
        <f>SUM(HS:Langrenn!D79)</f>
        <v>33500</v>
      </c>
      <c r="E79" s="21">
        <f>SUM(HS:Langrenn!E79)</f>
        <v>67000</v>
      </c>
      <c r="F79" s="21">
        <f>SUM(HS:Langrenn!F79)</f>
        <v>100500</v>
      </c>
      <c r="G79" s="21">
        <f>SUM(HS:Langrenn!G79)</f>
        <v>134000</v>
      </c>
      <c r="H79" s="35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</row>
    <row r="80" spans="1:22" ht="12">
      <c r="A80" s="31">
        <v>5210</v>
      </c>
      <c r="B80" s="31">
        <v>5210</v>
      </c>
      <c r="C80" s="2" t="s">
        <v>62</v>
      </c>
      <c r="D80" s="21">
        <f>SUM(HS:Langrenn!D80)</f>
        <v>2750</v>
      </c>
      <c r="E80" s="21">
        <f>SUM(HS:Langrenn!E80)</f>
        <v>5500</v>
      </c>
      <c r="F80" s="21">
        <f>SUM(HS:Langrenn!F80)</f>
        <v>8250</v>
      </c>
      <c r="G80" s="21">
        <f>SUM(HS:Langrenn!G80)</f>
        <v>11000</v>
      </c>
      <c r="H80" s="35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</row>
    <row r="81" spans="1:22" ht="12">
      <c r="A81" s="31">
        <v>5230</v>
      </c>
      <c r="B81" s="31">
        <v>5230</v>
      </c>
      <c r="C81" s="2" t="s">
        <v>21</v>
      </c>
      <c r="D81" s="21">
        <f>SUM(HS:Langrenn!D81)</f>
        <v>0</v>
      </c>
      <c r="E81" s="21">
        <f>SUM(HS:Langrenn!E81)</f>
        <v>0</v>
      </c>
      <c r="F81" s="21">
        <f>SUM(HS:Langrenn!F81)</f>
        <v>0</v>
      </c>
      <c r="G81" s="21">
        <f>SUM(HS:Langrenn!G81)</f>
        <v>0</v>
      </c>
      <c r="H81" s="35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</row>
    <row r="82" spans="1:22" ht="12">
      <c r="A82" s="31">
        <v>5231</v>
      </c>
      <c r="B82" s="31">
        <v>5231</v>
      </c>
      <c r="C82" s="2" t="s">
        <v>22</v>
      </c>
      <c r="D82" s="21">
        <f>SUM(HS:Langrenn!D82)</f>
        <v>0</v>
      </c>
      <c r="E82" s="21">
        <f>SUM(HS:Langrenn!E82)</f>
        <v>0</v>
      </c>
      <c r="F82" s="21">
        <f>SUM(HS:Langrenn!F82)</f>
        <v>0</v>
      </c>
      <c r="G82" s="21">
        <f>SUM(HS:Langrenn!G82)</f>
        <v>0</v>
      </c>
      <c r="H82" s="35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</row>
    <row r="83" spans="1:22" ht="12">
      <c r="A83" s="31">
        <v>5250</v>
      </c>
      <c r="B83" s="31">
        <v>5250</v>
      </c>
      <c r="C83" s="2" t="s">
        <v>63</v>
      </c>
      <c r="D83" s="21">
        <f>SUM(HS:Langrenn!D83)</f>
        <v>0</v>
      </c>
      <c r="E83" s="21">
        <f>SUM(HS:Langrenn!E83)</f>
        <v>0</v>
      </c>
      <c r="F83" s="21">
        <f>SUM(HS:Langrenn!F83)</f>
        <v>0</v>
      </c>
      <c r="G83" s="21">
        <f>SUM(HS:Langrenn!G83)</f>
        <v>0</v>
      </c>
      <c r="H83" s="35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</row>
    <row r="84" spans="1:22" ht="12">
      <c r="A84" s="31">
        <v>5290</v>
      </c>
      <c r="B84" s="31">
        <v>5290</v>
      </c>
      <c r="C84" s="2" t="s">
        <v>64</v>
      </c>
      <c r="D84" s="21">
        <f>SUM(HS:Langrenn!D84)</f>
        <v>0</v>
      </c>
      <c r="E84" s="21">
        <f>SUM(HS:Langrenn!E84)</f>
        <v>0</v>
      </c>
      <c r="F84" s="21">
        <f>SUM(HS:Langrenn!F84)</f>
        <v>0</v>
      </c>
      <c r="G84" s="21">
        <f>SUM(HS:Langrenn!G84)</f>
        <v>0</v>
      </c>
      <c r="H84" s="35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</row>
    <row r="85" spans="1:22" ht="12">
      <c r="A85" s="31">
        <v>5330</v>
      </c>
      <c r="B85" s="31">
        <v>5330</v>
      </c>
      <c r="C85" s="2" t="s">
        <v>65</v>
      </c>
      <c r="D85" s="21">
        <f>SUM(HS:Langrenn!D85)</f>
        <v>0</v>
      </c>
      <c r="E85" s="21">
        <f>SUM(HS:Langrenn!E85)</f>
        <v>0</v>
      </c>
      <c r="F85" s="21">
        <f>SUM(HS:Langrenn!F85)</f>
        <v>0</v>
      </c>
      <c r="G85" s="21">
        <f>SUM(HS:Langrenn!G85)</f>
        <v>0</v>
      </c>
      <c r="H85" s="35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</row>
    <row r="86" spans="1:22" ht="12">
      <c r="A86" s="31">
        <v>5400</v>
      </c>
      <c r="B86" s="31">
        <v>5400</v>
      </c>
      <c r="C86" s="2" t="s">
        <v>66</v>
      </c>
      <c r="D86" s="21">
        <f>SUM(HS:Langrenn!D86)</f>
        <v>377000</v>
      </c>
      <c r="E86" s="21">
        <f>SUM(HS:Langrenn!E86)</f>
        <v>718100</v>
      </c>
      <c r="F86" s="21">
        <f>SUM(HS:Langrenn!F86)</f>
        <v>1066000</v>
      </c>
      <c r="G86" s="21">
        <f>SUM(HS:Langrenn!G86)</f>
        <v>1453000</v>
      </c>
      <c r="H86" s="35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</row>
    <row r="87" spans="1:22" ht="12">
      <c r="A87" s="31">
        <v>5425</v>
      </c>
      <c r="B87" s="31">
        <v>5425</v>
      </c>
      <c r="C87" s="2" t="s">
        <v>67</v>
      </c>
      <c r="D87" s="21">
        <f>SUM(HS:Langrenn!D87)</f>
        <v>20000</v>
      </c>
      <c r="E87" s="21">
        <f>SUM(HS:Langrenn!E87)</f>
        <v>40000</v>
      </c>
      <c r="F87" s="21">
        <f>SUM(HS:Langrenn!F87)</f>
        <v>60000</v>
      </c>
      <c r="G87" s="21">
        <f>SUM(HS:Langrenn!G87)</f>
        <v>172000</v>
      </c>
      <c r="H87" s="35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</row>
    <row r="88" spans="1:22" ht="12">
      <c r="A88" s="31">
        <v>5800</v>
      </c>
      <c r="B88" s="31">
        <v>5800</v>
      </c>
      <c r="C88" s="2" t="s">
        <v>23</v>
      </c>
      <c r="D88" s="21">
        <f>SUM(HS:Langrenn!D88)</f>
        <v>0</v>
      </c>
      <c r="E88" s="21">
        <f>SUM(HS:Langrenn!E88)</f>
        <v>0</v>
      </c>
      <c r="F88" s="21">
        <f>SUM(HS:Langrenn!F88)</f>
        <v>0</v>
      </c>
      <c r="G88" s="21">
        <f>SUM(HS:Langrenn!G88)</f>
        <v>0</v>
      </c>
      <c r="H88" s="35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</row>
    <row r="89" spans="1:22" ht="12">
      <c r="A89" s="31">
        <v>5910</v>
      </c>
      <c r="B89" s="31">
        <v>5910</v>
      </c>
      <c r="C89" s="2" t="s">
        <v>119</v>
      </c>
      <c r="D89" s="21">
        <f>SUM(HS:Langrenn!D89)</f>
        <v>6000</v>
      </c>
      <c r="E89" s="21">
        <f>SUM(HS:Langrenn!E89)</f>
        <v>12000</v>
      </c>
      <c r="F89" s="21">
        <f>SUM(HS:Langrenn!F89)</f>
        <v>18000</v>
      </c>
      <c r="G89" s="21">
        <f>SUM(HS:Langrenn!G89)</f>
        <v>24000</v>
      </c>
      <c r="H89" s="35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</row>
    <row r="90" spans="1:22" ht="12">
      <c r="A90" s="31">
        <v>5950</v>
      </c>
      <c r="B90" s="31">
        <v>5950</v>
      </c>
      <c r="C90" s="6" t="s">
        <v>68</v>
      </c>
      <c r="D90" s="21">
        <f>SUM(HS:Langrenn!D90)</f>
        <v>3750</v>
      </c>
      <c r="E90" s="21">
        <f>SUM(HS:Langrenn!E90)</f>
        <v>7500</v>
      </c>
      <c r="F90" s="21">
        <f>SUM(HS:Langrenn!F90)</f>
        <v>11250</v>
      </c>
      <c r="G90" s="21">
        <f>SUM(HS:Langrenn!G90)</f>
        <v>15000</v>
      </c>
      <c r="H90" s="35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</row>
    <row r="91" spans="1:22" ht="12">
      <c r="A91" s="31">
        <v>5990</v>
      </c>
      <c r="B91" s="31">
        <v>5990</v>
      </c>
      <c r="C91" s="2" t="s">
        <v>69</v>
      </c>
      <c r="D91" s="21">
        <f>SUM(HS:Langrenn!D91)</f>
        <v>0</v>
      </c>
      <c r="E91" s="21">
        <f>SUM(HS:Langrenn!E91)</f>
        <v>0</v>
      </c>
      <c r="F91" s="21">
        <f>SUM(HS:Langrenn!F91)</f>
        <v>0</v>
      </c>
      <c r="G91" s="21">
        <f>SUM(HS:Langrenn!G91)</f>
        <v>0</v>
      </c>
      <c r="H91" s="35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</row>
    <row r="92" spans="1:22" ht="12">
      <c r="A92" s="31">
        <v>7100</v>
      </c>
      <c r="B92" s="31">
        <v>7100</v>
      </c>
      <c r="C92" s="2" t="s">
        <v>91</v>
      </c>
      <c r="D92" s="21">
        <f>SUM(HS:Langrenn!D92)</f>
        <v>40000</v>
      </c>
      <c r="E92" s="21">
        <f>SUM(HS:Langrenn!E92)</f>
        <v>80000</v>
      </c>
      <c r="F92" s="21">
        <f>SUM(HS:Langrenn!F92)</f>
        <v>120000</v>
      </c>
      <c r="G92" s="21">
        <f>SUM(HS:Langrenn!G92)</f>
        <v>160000</v>
      </c>
      <c r="H92" s="35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</row>
    <row r="93" spans="1:22" ht="12.75">
      <c r="A93" s="32"/>
      <c r="B93" s="32"/>
      <c r="C93" s="4" t="s">
        <v>5</v>
      </c>
      <c r="D93" s="9">
        <f>SUM(D67:D92)</f>
        <v>3674750</v>
      </c>
      <c r="E93" s="9">
        <f>SUM(E67:E92)</f>
        <v>7012100</v>
      </c>
      <c r="F93" s="9">
        <f>SUM(F67:F92)</f>
        <v>10669750</v>
      </c>
      <c r="G93" s="9">
        <f>SUM(G67:G92)</f>
        <v>14467100</v>
      </c>
      <c r="H93" s="35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</row>
    <row r="94" spans="1:22" ht="12">
      <c r="A94" s="31"/>
      <c r="B94" s="31"/>
      <c r="C94" s="2"/>
      <c r="D94" s="8"/>
      <c r="E94" s="8"/>
      <c r="F94" s="8"/>
      <c r="G94" s="8"/>
      <c r="H94" s="35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</row>
    <row r="95" spans="1:22" ht="12">
      <c r="A95" s="31">
        <v>4120</v>
      </c>
      <c r="B95" s="31">
        <v>4120</v>
      </c>
      <c r="C95" s="2" t="s">
        <v>48</v>
      </c>
      <c r="D95" s="8">
        <f>SUM(HS:Langrenn!D95)</f>
        <v>1250</v>
      </c>
      <c r="E95" s="21">
        <f>SUM(HS:Langrenn!E95)</f>
        <v>72500</v>
      </c>
      <c r="F95" s="21">
        <f>SUM(HS:Langrenn!F95)</f>
        <v>78750</v>
      </c>
      <c r="G95" s="21">
        <f>SUM(HS:Langrenn!G95)</f>
        <v>85000</v>
      </c>
      <c r="H95" s="35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</row>
    <row r="96" spans="1:22" ht="12">
      <c r="A96" s="31">
        <v>6320</v>
      </c>
      <c r="B96" s="31">
        <v>6320</v>
      </c>
      <c r="C96" s="2" t="s">
        <v>70</v>
      </c>
      <c r="D96" s="21">
        <f>SUM(HS:Langrenn!D96)</f>
        <v>42500</v>
      </c>
      <c r="E96" s="21">
        <f>SUM(HS:Langrenn!E96)</f>
        <v>85000</v>
      </c>
      <c r="F96" s="21">
        <f>SUM(HS:Langrenn!F96)</f>
        <v>127500</v>
      </c>
      <c r="G96" s="21">
        <f>SUM(HS:Langrenn!G96)</f>
        <v>190000</v>
      </c>
      <c r="H96" s="35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</row>
    <row r="97" spans="1:22" ht="12">
      <c r="A97" s="31">
        <v>6340</v>
      </c>
      <c r="B97" s="31">
        <v>6340</v>
      </c>
      <c r="C97" s="2" t="s">
        <v>71</v>
      </c>
      <c r="D97" s="21">
        <f>SUM(HS:Langrenn!D97)</f>
        <v>375000</v>
      </c>
      <c r="E97" s="21">
        <f>SUM(HS:Langrenn!E97)</f>
        <v>425000</v>
      </c>
      <c r="F97" s="21">
        <f>SUM(HS:Langrenn!F97)</f>
        <v>475000</v>
      </c>
      <c r="G97" s="21">
        <f>SUM(HS:Langrenn!G97)</f>
        <v>850000</v>
      </c>
      <c r="H97" s="35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</row>
    <row r="98" spans="1:22" ht="12">
      <c r="A98" s="31">
        <v>6400</v>
      </c>
      <c r="B98" s="31">
        <v>6400</v>
      </c>
      <c r="C98" s="2" t="s">
        <v>125</v>
      </c>
      <c r="D98" s="21">
        <f>SUM(HS:Langrenn!D98)</f>
        <v>0</v>
      </c>
      <c r="E98" s="21">
        <f>SUM(HS:Langrenn!E98)</f>
        <v>0</v>
      </c>
      <c r="F98" s="21">
        <f>SUM(HS:Langrenn!F98)</f>
        <v>0</v>
      </c>
      <c r="G98" s="21">
        <f>SUM(HS:Langrenn!G98)</f>
        <v>0</v>
      </c>
      <c r="H98" s="35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</row>
    <row r="99" spans="1:22" ht="12">
      <c r="A99" s="31">
        <v>6420</v>
      </c>
      <c r="B99" s="31">
        <v>6420</v>
      </c>
      <c r="C99" s="2" t="s">
        <v>72</v>
      </c>
      <c r="D99" s="21">
        <f>SUM(HS:Langrenn!D99)</f>
        <v>55000</v>
      </c>
      <c r="E99" s="21">
        <f>SUM(HS:Langrenn!E99)</f>
        <v>100000</v>
      </c>
      <c r="F99" s="21">
        <f>SUM(HS:Langrenn!F99)</f>
        <v>145000</v>
      </c>
      <c r="G99" s="21">
        <f>SUM(HS:Langrenn!G99)</f>
        <v>170000</v>
      </c>
      <c r="H99" s="35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</row>
    <row r="100" spans="1:22" ht="12">
      <c r="A100" s="31">
        <v>6500</v>
      </c>
      <c r="B100" s="31">
        <v>6500</v>
      </c>
      <c r="C100" s="2" t="s">
        <v>73</v>
      </c>
      <c r="D100" s="21">
        <f>SUM(HS:Langrenn!D100)</f>
        <v>55000</v>
      </c>
      <c r="E100" s="21">
        <f>SUM(HS:Langrenn!E100)</f>
        <v>110000</v>
      </c>
      <c r="F100" s="21">
        <f>SUM(HS:Langrenn!F100)</f>
        <v>165000</v>
      </c>
      <c r="G100" s="21">
        <f>SUM(HS:Langrenn!G100)</f>
        <v>220000</v>
      </c>
      <c r="H100" s="35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</row>
    <row r="101" spans="1:22" ht="12">
      <c r="A101" s="31">
        <v>6600</v>
      </c>
      <c r="B101" s="31">
        <v>6600</v>
      </c>
      <c r="C101" s="2" t="s">
        <v>76</v>
      </c>
      <c r="D101" s="21">
        <f>SUM(HS:Langrenn!D101)</f>
        <v>0</v>
      </c>
      <c r="E101" s="21">
        <f>SUM(HS:Langrenn!E101)</f>
        <v>0</v>
      </c>
      <c r="F101" s="21">
        <f>SUM(HS:Langrenn!F101)</f>
        <v>0</v>
      </c>
      <c r="G101" s="21">
        <f>SUM(HS:Langrenn!G101)</f>
        <v>0</v>
      </c>
      <c r="H101" s="35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</row>
    <row r="102" spans="1:22" ht="12">
      <c r="A102" s="31">
        <v>6620</v>
      </c>
      <c r="B102" s="31">
        <v>6620</v>
      </c>
      <c r="C102" s="2" t="s">
        <v>77</v>
      </c>
      <c r="D102" s="21">
        <f>SUM(HS:Langrenn!D102)</f>
        <v>50000</v>
      </c>
      <c r="E102" s="21">
        <f>SUM(HS:Langrenn!E102)</f>
        <v>100000</v>
      </c>
      <c r="F102" s="21">
        <f>SUM(HS:Langrenn!F102)</f>
        <v>150000</v>
      </c>
      <c r="G102" s="21">
        <f>SUM(HS:Langrenn!G102)</f>
        <v>200000</v>
      </c>
      <c r="H102" s="35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</row>
    <row r="103" spans="1:22" ht="12">
      <c r="A103" s="31">
        <v>6625</v>
      </c>
      <c r="B103" s="31">
        <v>6625</v>
      </c>
      <c r="C103" s="2" t="s">
        <v>78</v>
      </c>
      <c r="D103" s="21">
        <f>SUM(HS:Langrenn!D103)</f>
        <v>30000</v>
      </c>
      <c r="E103" s="21">
        <f>SUM(HS:Langrenn!E103)</f>
        <v>60000</v>
      </c>
      <c r="F103" s="21">
        <f>SUM(HS:Langrenn!F103)</f>
        <v>90000</v>
      </c>
      <c r="G103" s="21">
        <f>SUM(HS:Langrenn!G103)</f>
        <v>120000</v>
      </c>
      <c r="H103" s="35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</row>
    <row r="104" spans="1:22" ht="12">
      <c r="A104" s="31">
        <v>6630</v>
      </c>
      <c r="B104" s="31">
        <v>6630</v>
      </c>
      <c r="C104" s="2" t="s">
        <v>79</v>
      </c>
      <c r="D104" s="21">
        <f>SUM(HS:Langrenn!D104)</f>
        <v>740000</v>
      </c>
      <c r="E104" s="21">
        <f>SUM(HS:Langrenn!E104)</f>
        <v>1057500</v>
      </c>
      <c r="F104" s="21">
        <f>SUM(HS:Langrenn!F104)</f>
        <v>1275000</v>
      </c>
      <c r="G104" s="21">
        <f>SUM(HS:Langrenn!G104)</f>
        <v>1845000</v>
      </c>
      <c r="H104" s="35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</row>
    <row r="105" spans="1:22" ht="12">
      <c r="A105" s="31">
        <v>6700</v>
      </c>
      <c r="B105" s="31">
        <v>6700</v>
      </c>
      <c r="C105" s="2" t="s">
        <v>80</v>
      </c>
      <c r="D105" s="21">
        <f>SUM(HS:Langrenn!D105)</f>
        <v>50000</v>
      </c>
      <c r="E105" s="21">
        <f>SUM(HS:Langrenn!E105)</f>
        <v>50000</v>
      </c>
      <c r="F105" s="21">
        <f>SUM(HS:Langrenn!F105)</f>
        <v>60000</v>
      </c>
      <c r="G105" s="21">
        <f>SUM(HS:Langrenn!G105)</f>
        <v>80000</v>
      </c>
      <c r="H105" s="35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</row>
    <row r="106" spans="1:22" ht="12">
      <c r="A106" s="31">
        <v>6710</v>
      </c>
      <c r="B106" s="31">
        <v>6710</v>
      </c>
      <c r="C106" s="2" t="s">
        <v>81</v>
      </c>
      <c r="D106" s="21">
        <f>SUM(HS:Langrenn!D106)</f>
        <v>100000</v>
      </c>
      <c r="E106" s="21">
        <f>SUM(HS:Langrenn!E106)</f>
        <v>200000</v>
      </c>
      <c r="F106" s="21">
        <f>SUM(HS:Langrenn!F106)</f>
        <v>300000</v>
      </c>
      <c r="G106" s="21">
        <f>SUM(HS:Langrenn!G106)</f>
        <v>400000</v>
      </c>
      <c r="H106" s="35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</row>
    <row r="107" spans="1:22" ht="12">
      <c r="A107" s="31">
        <v>6790</v>
      </c>
      <c r="B107" s="31">
        <v>6790</v>
      </c>
      <c r="C107" s="2" t="s">
        <v>82</v>
      </c>
      <c r="D107" s="21">
        <f>SUM(HS:Langrenn!D107)</f>
        <v>0</v>
      </c>
      <c r="E107" s="21">
        <f>SUM(HS:Langrenn!E107)</f>
        <v>0</v>
      </c>
      <c r="F107" s="21">
        <f>SUM(HS:Langrenn!F107)</f>
        <v>0</v>
      </c>
      <c r="G107" s="21">
        <f>SUM(HS:Langrenn!G107)</f>
        <v>0</v>
      </c>
      <c r="H107" s="35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</row>
    <row r="108" spans="1:22" ht="12">
      <c r="A108" s="31">
        <v>6800</v>
      </c>
      <c r="B108" s="31">
        <v>6800</v>
      </c>
      <c r="C108" s="2" t="s">
        <v>83</v>
      </c>
      <c r="D108" s="21">
        <f>SUM(HS:Langrenn!D108)</f>
        <v>10375</v>
      </c>
      <c r="E108" s="21">
        <f>SUM(HS:Langrenn!E108)</f>
        <v>10750</v>
      </c>
      <c r="F108" s="21">
        <f>SUM(HS:Langrenn!F108)</f>
        <v>16125</v>
      </c>
      <c r="G108" s="21">
        <f>SUM(HS:Langrenn!G108)</f>
        <v>16500</v>
      </c>
      <c r="H108" s="35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</row>
    <row r="109" spans="1:22" ht="12">
      <c r="A109" s="31">
        <v>6815</v>
      </c>
      <c r="B109" s="31">
        <v>6815</v>
      </c>
      <c r="C109" s="2" t="s">
        <v>84</v>
      </c>
      <c r="D109" s="21">
        <f>SUM(HS:Langrenn!D109)</f>
        <v>30750</v>
      </c>
      <c r="E109" s="21">
        <f>SUM(HS:Langrenn!E109)</f>
        <v>102500</v>
      </c>
      <c r="F109" s="21">
        <f>SUM(HS:Langrenn!F109)</f>
        <v>134250</v>
      </c>
      <c r="G109" s="21">
        <f>SUM(HS:Langrenn!G109)</f>
        <v>135000</v>
      </c>
      <c r="H109" s="35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</row>
    <row r="110" spans="1:22" ht="12">
      <c r="A110" s="31">
        <v>6820</v>
      </c>
      <c r="B110" s="31">
        <v>6820</v>
      </c>
      <c r="C110" s="2" t="s">
        <v>85</v>
      </c>
      <c r="D110" s="21">
        <f>SUM(HS:Langrenn!D110)</f>
        <v>0</v>
      </c>
      <c r="E110" s="21">
        <f>SUM(HS:Langrenn!E110)</f>
        <v>0</v>
      </c>
      <c r="F110" s="21">
        <f>SUM(HS:Langrenn!F110)</f>
        <v>0</v>
      </c>
      <c r="G110" s="21">
        <f>SUM(HS:Langrenn!G110)</f>
        <v>15000</v>
      </c>
      <c r="H110" s="35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</row>
    <row r="111" spans="1:22" ht="12">
      <c r="A111" s="31">
        <v>6860</v>
      </c>
      <c r="B111" s="31">
        <v>6860</v>
      </c>
      <c r="C111" s="2" t="s">
        <v>86</v>
      </c>
      <c r="D111" s="21">
        <f>SUM(HS:Langrenn!D111)</f>
        <v>5250</v>
      </c>
      <c r="E111" s="21">
        <f>SUM(HS:Langrenn!E111)</f>
        <v>10000</v>
      </c>
      <c r="F111" s="21">
        <f>SUM(HS:Langrenn!F111)</f>
        <v>14750</v>
      </c>
      <c r="G111" s="21">
        <f>SUM(HS:Langrenn!G111)</f>
        <v>19500</v>
      </c>
      <c r="H111" s="35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</row>
    <row r="112" spans="1:22" ht="12">
      <c r="A112" s="31">
        <v>6900</v>
      </c>
      <c r="B112" s="31">
        <v>6900</v>
      </c>
      <c r="C112" s="2" t="s">
        <v>87</v>
      </c>
      <c r="D112" s="21">
        <f>SUM(HS:Langrenn!D112)</f>
        <v>0</v>
      </c>
      <c r="E112" s="21">
        <f>SUM(HS:Langrenn!E112)</f>
        <v>0</v>
      </c>
      <c r="F112" s="21">
        <f>SUM(HS:Langrenn!F112)</f>
        <v>0</v>
      </c>
      <c r="G112" s="21">
        <f>SUM(HS:Langrenn!G112)</f>
        <v>0</v>
      </c>
      <c r="H112" s="35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</row>
    <row r="113" spans="1:22" ht="12">
      <c r="A113" s="31">
        <v>6920</v>
      </c>
      <c r="B113" s="31">
        <v>6920</v>
      </c>
      <c r="C113" s="2" t="s">
        <v>88</v>
      </c>
      <c r="D113" s="21">
        <f>SUM(HS:Langrenn!D113)</f>
        <v>4500</v>
      </c>
      <c r="E113" s="21">
        <f>SUM(HS:Langrenn!E113)</f>
        <v>9000</v>
      </c>
      <c r="F113" s="21">
        <f>SUM(HS:Langrenn!F113)</f>
        <v>13500</v>
      </c>
      <c r="G113" s="21">
        <f>SUM(HS:Langrenn!G113)</f>
        <v>18000</v>
      </c>
      <c r="H113" s="35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</row>
    <row r="114" spans="1:22" ht="12">
      <c r="A114" s="31">
        <v>6930</v>
      </c>
      <c r="B114" s="31">
        <v>6930</v>
      </c>
      <c r="C114" s="2" t="s">
        <v>89</v>
      </c>
      <c r="D114" s="21">
        <f>SUM(HS:Langrenn!D114)</f>
        <v>8500</v>
      </c>
      <c r="E114" s="21">
        <f>SUM(HS:Langrenn!E114)</f>
        <v>17000</v>
      </c>
      <c r="F114" s="21">
        <f>SUM(HS:Langrenn!F114)</f>
        <v>25500</v>
      </c>
      <c r="G114" s="21">
        <f>SUM(HS:Langrenn!G114)</f>
        <v>34000</v>
      </c>
      <c r="H114" s="35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</row>
    <row r="115" spans="1:22" ht="12">
      <c r="A115" s="31">
        <v>6940</v>
      </c>
      <c r="B115" s="31">
        <v>6940</v>
      </c>
      <c r="C115" s="2" t="s">
        <v>90</v>
      </c>
      <c r="D115" s="21">
        <f>SUM(HS:Langrenn!D115)</f>
        <v>0</v>
      </c>
      <c r="E115" s="21">
        <f>SUM(HS:Langrenn!E115)</f>
        <v>0</v>
      </c>
      <c r="F115" s="21">
        <f>SUM(HS:Langrenn!F115)</f>
        <v>0</v>
      </c>
      <c r="G115" s="21">
        <f>SUM(HS:Langrenn!G115)</f>
        <v>0</v>
      </c>
      <c r="H115" s="35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</row>
    <row r="116" spans="1:22" ht="12">
      <c r="A116" s="31">
        <v>7140</v>
      </c>
      <c r="B116" s="31">
        <v>7140</v>
      </c>
      <c r="C116" s="2" t="s">
        <v>92</v>
      </c>
      <c r="D116" s="21">
        <f>SUM(HS:Langrenn!D116)</f>
        <v>0</v>
      </c>
      <c r="E116" s="21">
        <f>SUM(HS:Langrenn!E116)</f>
        <v>0</v>
      </c>
      <c r="F116" s="21">
        <f>SUM(HS:Langrenn!F116)</f>
        <v>0</v>
      </c>
      <c r="G116" s="21">
        <f>SUM(HS:Langrenn!G116)</f>
        <v>0</v>
      </c>
      <c r="H116" s="35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</row>
    <row r="117" spans="1:22" ht="12">
      <c r="A117" s="31">
        <v>7320</v>
      </c>
      <c r="B117" s="31">
        <v>7320</v>
      </c>
      <c r="C117" s="2" t="s">
        <v>93</v>
      </c>
      <c r="D117" s="21">
        <f>SUM(HS:Langrenn!D117)</f>
        <v>1500</v>
      </c>
      <c r="E117" s="21">
        <f>SUM(HS:Langrenn!E117)</f>
        <v>2500</v>
      </c>
      <c r="F117" s="21">
        <f>SUM(HS:Langrenn!F117)</f>
        <v>3500</v>
      </c>
      <c r="G117" s="21">
        <f>SUM(HS:Langrenn!G117)</f>
        <v>5000</v>
      </c>
      <c r="H117" s="35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</row>
    <row r="118" spans="1:22" ht="12">
      <c r="A118" s="31">
        <v>7430</v>
      </c>
      <c r="B118" s="31">
        <v>7430</v>
      </c>
      <c r="C118" s="2" t="s">
        <v>95</v>
      </c>
      <c r="D118" s="21">
        <f>SUM(HS:Langrenn!D118)</f>
        <v>255000</v>
      </c>
      <c r="E118" s="21">
        <f>SUM(HS:Langrenn!E118)</f>
        <v>255000</v>
      </c>
      <c r="F118" s="21">
        <f>SUM(HS:Langrenn!F118)</f>
        <v>255000</v>
      </c>
      <c r="G118" s="21">
        <f>SUM(HS:Langrenn!G118)</f>
        <v>255000</v>
      </c>
      <c r="H118" s="35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</row>
    <row r="119" spans="1:22" ht="12">
      <c r="A119" s="31">
        <v>7500</v>
      </c>
      <c r="B119" s="31">
        <v>7500</v>
      </c>
      <c r="C119" s="2" t="s">
        <v>96</v>
      </c>
      <c r="D119" s="21">
        <f>SUM(HS:Langrenn!D119)</f>
        <v>10000</v>
      </c>
      <c r="E119" s="21">
        <f>SUM(HS:Langrenn!E119)</f>
        <v>10000</v>
      </c>
      <c r="F119" s="21">
        <f>SUM(HS:Langrenn!F119)</f>
        <v>190000</v>
      </c>
      <c r="G119" s="21">
        <f>SUM(HS:Langrenn!G119)</f>
        <v>190000</v>
      </c>
      <c r="H119" s="35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</row>
    <row r="120" spans="1:22" ht="12">
      <c r="A120" s="31">
        <v>7601</v>
      </c>
      <c r="B120" s="31">
        <v>7601</v>
      </c>
      <c r="C120" s="2" t="s">
        <v>97</v>
      </c>
      <c r="D120" s="21">
        <f>SUM(HS:Langrenn!D120)</f>
        <v>0</v>
      </c>
      <c r="E120" s="21">
        <f>SUM(HS:Langrenn!E120)</f>
        <v>0</v>
      </c>
      <c r="F120" s="21">
        <f>SUM(HS:Langrenn!F120)</f>
        <v>0</v>
      </c>
      <c r="G120" s="21">
        <f>SUM(HS:Langrenn!G120)</f>
        <v>0</v>
      </c>
      <c r="H120" s="35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</row>
    <row r="121" spans="1:22" ht="12">
      <c r="A121" s="31">
        <v>7740</v>
      </c>
      <c r="B121" s="31">
        <v>7740</v>
      </c>
      <c r="C121" s="2" t="s">
        <v>98</v>
      </c>
      <c r="D121" s="21">
        <f>SUM(HS:Langrenn!D121)</f>
        <v>0</v>
      </c>
      <c r="E121" s="21">
        <f>SUM(HS:Langrenn!E121)</f>
        <v>0</v>
      </c>
      <c r="F121" s="21">
        <f>SUM(HS:Langrenn!F121)</f>
        <v>0</v>
      </c>
      <c r="G121" s="21">
        <f>SUM(HS:Langrenn!G121)</f>
        <v>0</v>
      </c>
      <c r="H121" s="35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</row>
    <row r="122" spans="1:22" ht="12">
      <c r="A122" s="31">
        <v>7770</v>
      </c>
      <c r="B122" s="31">
        <v>7770</v>
      </c>
      <c r="C122" s="2" t="s">
        <v>99</v>
      </c>
      <c r="D122" s="21">
        <f>SUM(HS:Langrenn!D122)</f>
        <v>6125</v>
      </c>
      <c r="E122" s="21">
        <f>SUM(HS:Langrenn!E122)</f>
        <v>11750</v>
      </c>
      <c r="F122" s="21">
        <f>SUM(HS:Langrenn!F122)</f>
        <v>17375</v>
      </c>
      <c r="G122" s="21">
        <f>SUM(HS:Langrenn!G122)</f>
        <v>23000</v>
      </c>
      <c r="H122" s="35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</row>
    <row r="123" spans="1:22" ht="12">
      <c r="A123" s="31">
        <v>7780</v>
      </c>
      <c r="B123" s="31">
        <v>7780</v>
      </c>
      <c r="C123" s="2" t="s">
        <v>100</v>
      </c>
      <c r="D123" s="21">
        <f>SUM(HS:Langrenn!D123)</f>
        <v>0</v>
      </c>
      <c r="E123" s="21">
        <f>SUM(HS:Langrenn!E123)</f>
        <v>0</v>
      </c>
      <c r="F123" s="21">
        <f>SUM(HS:Langrenn!F123)</f>
        <v>0</v>
      </c>
      <c r="G123" s="21">
        <f>SUM(HS:Langrenn!G123)</f>
        <v>0</v>
      </c>
      <c r="H123" s="35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</row>
    <row r="124" spans="1:22" ht="12">
      <c r="A124" s="31">
        <v>7790</v>
      </c>
      <c r="B124" s="31">
        <v>7790</v>
      </c>
      <c r="C124" s="2" t="s">
        <v>101</v>
      </c>
      <c r="D124" s="21">
        <f>SUM(HS:Langrenn!D124)</f>
        <v>53000</v>
      </c>
      <c r="E124" s="21">
        <f>SUM(HS:Langrenn!E124)</f>
        <v>107000</v>
      </c>
      <c r="F124" s="21">
        <f>SUM(HS:Langrenn!F124)</f>
        <v>115500</v>
      </c>
      <c r="G124" s="21">
        <f>SUM(HS:Langrenn!G124)</f>
        <v>123000</v>
      </c>
      <c r="H124" s="35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</row>
    <row r="125" spans="1:22" ht="12">
      <c r="A125" s="31">
        <v>7791</v>
      </c>
      <c r="B125" s="31">
        <v>7791</v>
      </c>
      <c r="C125" s="2" t="s">
        <v>110</v>
      </c>
      <c r="D125" s="21">
        <f>SUM(HS:Langrenn!D125)</f>
        <v>0</v>
      </c>
      <c r="E125" s="21">
        <f>SUM(HS:Langrenn!E125)</f>
        <v>0</v>
      </c>
      <c r="F125" s="21">
        <f>SUM(HS:Langrenn!F125)</f>
        <v>0</v>
      </c>
      <c r="G125" s="21">
        <f>SUM(HS:Langrenn!G125)</f>
        <v>0</v>
      </c>
      <c r="H125" s="35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</row>
    <row r="126" spans="1:22" ht="12">
      <c r="A126" s="31">
        <v>7795</v>
      </c>
      <c r="B126" s="31">
        <v>7795</v>
      </c>
      <c r="C126" s="2" t="s">
        <v>112</v>
      </c>
      <c r="D126" s="21">
        <f>SUM(HS:Langrenn!D126)</f>
        <v>16250</v>
      </c>
      <c r="E126" s="21">
        <f>SUM(HS:Langrenn!E126)</f>
        <v>29700</v>
      </c>
      <c r="F126" s="21">
        <f>SUM(HS:Langrenn!F126)</f>
        <v>43150</v>
      </c>
      <c r="G126" s="21">
        <f>SUM(HS:Langrenn!G126)</f>
        <v>58400</v>
      </c>
      <c r="H126" s="35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</row>
    <row r="127" spans="1:22" ht="12">
      <c r="A127" s="31">
        <v>7796</v>
      </c>
      <c r="B127" s="31">
        <v>7796</v>
      </c>
      <c r="C127" s="2" t="s">
        <v>113</v>
      </c>
      <c r="D127" s="21">
        <f>SUM(HS:Langrenn!D127)</f>
        <v>0</v>
      </c>
      <c r="E127" s="21">
        <f>SUM(HS:Langrenn!E127)</f>
        <v>0</v>
      </c>
      <c r="F127" s="21">
        <f>SUM(HS:Langrenn!F127)</f>
        <v>0</v>
      </c>
      <c r="G127" s="21">
        <f>SUM(HS:Langrenn!G127)</f>
        <v>0</v>
      </c>
      <c r="H127" s="35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</row>
    <row r="128" spans="1:22" ht="12">
      <c r="A128" s="31">
        <v>7797</v>
      </c>
      <c r="B128" s="31">
        <v>7797</v>
      </c>
      <c r="C128" s="2" t="s">
        <v>114</v>
      </c>
      <c r="D128" s="21">
        <f>SUM(HS:Langrenn!D128)</f>
        <v>6125</v>
      </c>
      <c r="E128" s="21">
        <f>SUM(HS:Langrenn!E128)</f>
        <v>8300</v>
      </c>
      <c r="F128" s="21">
        <f>SUM(HS:Langrenn!F128)</f>
        <v>10475</v>
      </c>
      <c r="G128" s="21">
        <f>SUM(HS:Langrenn!G128)</f>
        <v>12600</v>
      </c>
      <c r="H128" s="35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</row>
    <row r="129" spans="1:22" ht="12">
      <c r="A129" s="31">
        <v>7798</v>
      </c>
      <c r="B129" s="31">
        <v>7798</v>
      </c>
      <c r="C129" s="2" t="s">
        <v>118</v>
      </c>
      <c r="D129" s="21">
        <f>SUM(HS:Langrenn!D129)</f>
        <v>500</v>
      </c>
      <c r="E129" s="21">
        <f>SUM(HS:Langrenn!E129)</f>
        <v>500</v>
      </c>
      <c r="F129" s="21">
        <f>SUM(HS:Langrenn!F129)</f>
        <v>500</v>
      </c>
      <c r="G129" s="21">
        <f>SUM(HS:Langrenn!G129)</f>
        <v>500</v>
      </c>
      <c r="H129" s="35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</row>
    <row r="130" spans="1:22" ht="12">
      <c r="A130" s="31">
        <v>7799</v>
      </c>
      <c r="B130" s="31">
        <v>7799</v>
      </c>
      <c r="C130" s="2" t="s">
        <v>127</v>
      </c>
      <c r="D130" s="21">
        <f>SUM(HS:Langrenn!D130)</f>
        <v>1250</v>
      </c>
      <c r="E130" s="21">
        <f>SUM(HS:Langrenn!E130)</f>
        <v>1500</v>
      </c>
      <c r="F130" s="21">
        <f>SUM(HS:Langrenn!F130)</f>
        <v>1750</v>
      </c>
      <c r="G130" s="21">
        <f>SUM(HS:Langrenn!G130)</f>
        <v>3000</v>
      </c>
      <c r="H130" s="35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</row>
    <row r="131" spans="1:22" ht="12">
      <c r="A131" s="31">
        <v>7830</v>
      </c>
      <c r="B131" s="31">
        <v>7830</v>
      </c>
      <c r="C131" s="2" t="s">
        <v>102</v>
      </c>
      <c r="D131" s="21">
        <f>SUM(HS:Langrenn!D131)</f>
        <v>0</v>
      </c>
      <c r="E131" s="21">
        <f>SUM(HS:Langrenn!E131)</f>
        <v>0</v>
      </c>
      <c r="F131" s="21">
        <f>SUM(HS:Langrenn!F131)</f>
        <v>0</v>
      </c>
      <c r="G131" s="21">
        <f>SUM(HS:Langrenn!G131)</f>
        <v>0</v>
      </c>
      <c r="H131" s="35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</row>
    <row r="132" spans="1:22" ht="12">
      <c r="A132" s="31">
        <v>7990</v>
      </c>
      <c r="B132" s="31">
        <v>7990</v>
      </c>
      <c r="C132" s="2" t="s">
        <v>103</v>
      </c>
      <c r="D132" s="21">
        <f>SUM(HS:Langrenn!D132)</f>
        <v>0</v>
      </c>
      <c r="E132" s="21">
        <f>SUM(HS:Langrenn!E132)</f>
        <v>0</v>
      </c>
      <c r="F132" s="21">
        <f>SUM(HS:Langrenn!F132)</f>
        <v>0</v>
      </c>
      <c r="G132" s="21">
        <f>SUM(HS:Langrenn!G132)</f>
        <v>0</v>
      </c>
      <c r="H132" s="35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</row>
    <row r="133" spans="1:22" ht="12">
      <c r="A133" s="31"/>
      <c r="B133" s="31"/>
      <c r="C133" s="2"/>
      <c r="D133" s="8"/>
      <c r="E133" s="8"/>
      <c r="F133" s="8"/>
      <c r="G133" s="8"/>
      <c r="H133" s="35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</row>
    <row r="134" spans="1:22" ht="12.75">
      <c r="A134" s="32"/>
      <c r="B134" s="32"/>
      <c r="C134" s="4" t="s">
        <v>6</v>
      </c>
      <c r="D134" s="9">
        <f>SUM(D95:D133)</f>
        <v>1907875</v>
      </c>
      <c r="E134" s="9">
        <f>SUM(E95:E133)</f>
        <v>2835500</v>
      </c>
      <c r="F134" s="9">
        <f>SUM(F95:F133)</f>
        <v>3707625</v>
      </c>
      <c r="G134" s="9">
        <f>SUM(G95:G133)</f>
        <v>5068500</v>
      </c>
      <c r="H134" s="35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</row>
    <row r="135" spans="1:22" ht="12.75">
      <c r="A135" s="32"/>
      <c r="B135" s="32"/>
      <c r="C135" s="4"/>
      <c r="D135" s="9"/>
      <c r="E135" s="9"/>
      <c r="F135" s="9"/>
      <c r="G135" s="8"/>
      <c r="H135" s="35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</row>
    <row r="136" spans="1:22" ht="12">
      <c r="A136" s="31">
        <v>6000</v>
      </c>
      <c r="B136" s="31">
        <v>6000</v>
      </c>
      <c r="C136" s="2" t="s">
        <v>104</v>
      </c>
      <c r="D136" s="8">
        <f>SUM(HS:Langrenn!D136)</f>
        <v>107500</v>
      </c>
      <c r="E136" s="21">
        <f>SUM(HS:Langrenn!E136)</f>
        <v>215000</v>
      </c>
      <c r="F136" s="21">
        <f>SUM(HS:Langrenn!F136)</f>
        <v>318750</v>
      </c>
      <c r="G136" s="21">
        <f>SUM(HS:Langrenn!G136)</f>
        <v>430500</v>
      </c>
      <c r="H136" s="35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</row>
    <row r="137" spans="1:22" ht="12">
      <c r="A137" s="31">
        <v>6010</v>
      </c>
      <c r="B137" s="31">
        <v>6010</v>
      </c>
      <c r="C137" s="2" t="s">
        <v>105</v>
      </c>
      <c r="D137" s="21">
        <f>SUM(HS:Langrenn!D137)</f>
        <v>67500</v>
      </c>
      <c r="E137" s="21">
        <f>SUM(HS:Langrenn!E137)</f>
        <v>135000</v>
      </c>
      <c r="F137" s="21">
        <f>SUM(HS:Langrenn!F137)</f>
        <v>202500</v>
      </c>
      <c r="G137" s="21">
        <f>SUM(HS:Langrenn!G137)</f>
        <v>270000</v>
      </c>
      <c r="H137" s="35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</row>
    <row r="138" spans="1:22" ht="12.75">
      <c r="A138" s="32"/>
      <c r="B138" s="32"/>
      <c r="C138" s="4" t="s">
        <v>11</v>
      </c>
      <c r="D138" s="9">
        <f>SUM(D136:D137)</f>
        <v>175000</v>
      </c>
      <c r="E138" s="9">
        <f>SUM(E136:E137)</f>
        <v>350000</v>
      </c>
      <c r="F138" s="9">
        <f>SUM(F136:F137)</f>
        <v>521250</v>
      </c>
      <c r="G138" s="9">
        <f>SUM(G136:G137)</f>
        <v>700500</v>
      </c>
      <c r="H138" s="35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</row>
    <row r="139" spans="1:22" ht="12">
      <c r="A139" s="31"/>
      <c r="B139" s="31"/>
      <c r="C139" s="2"/>
      <c r="D139" s="8"/>
      <c r="E139" s="8"/>
      <c r="F139" s="8"/>
      <c r="G139" s="8"/>
      <c r="H139" s="35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</row>
    <row r="140" spans="1:22" ht="13.5" customHeight="1">
      <c r="A140" s="32"/>
      <c r="B140" s="32"/>
      <c r="C140" s="4" t="s">
        <v>2</v>
      </c>
      <c r="D140" s="9">
        <f>D39-D65-D93-D134-D138</f>
        <v>-1501155</v>
      </c>
      <c r="E140" s="9">
        <f>E39-E65-E93-E134-E138</f>
        <v>-1194880</v>
      </c>
      <c r="F140" s="9">
        <f>F39-F65-F93-F134-F138</f>
        <v>1721095</v>
      </c>
      <c r="G140" s="9">
        <f>G39-G65-G93-G134-G138</f>
        <v>79240</v>
      </c>
      <c r="H140" s="35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</row>
    <row r="141" spans="1:22" ht="13.5" customHeight="1">
      <c r="A141" s="31"/>
      <c r="B141" s="31"/>
      <c r="C141" s="2"/>
      <c r="D141" s="8"/>
      <c r="E141" s="8"/>
      <c r="F141" s="8"/>
      <c r="G141" s="8"/>
      <c r="H141" s="35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</row>
    <row r="142" spans="1:22" ht="13.5" customHeight="1">
      <c r="A142" s="31">
        <v>8050</v>
      </c>
      <c r="B142" s="31">
        <v>8050</v>
      </c>
      <c r="C142" s="2" t="s">
        <v>7</v>
      </c>
      <c r="D142" s="8">
        <f>SUM(HS:Langrenn!D141)</f>
        <v>0</v>
      </c>
      <c r="E142" s="8">
        <f>SUM(HS:Langrenn!E141)</f>
        <v>0</v>
      </c>
      <c r="F142" s="8">
        <f>SUM(HS:Langrenn!F141)</f>
        <v>0</v>
      </c>
      <c r="G142" s="8">
        <f>SUM(HS:Langrenn!G141)</f>
        <v>0</v>
      </c>
      <c r="H142" s="35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</row>
    <row r="143" spans="1:22" ht="13.5" customHeight="1">
      <c r="A143" s="31">
        <v>8070</v>
      </c>
      <c r="B143" s="31">
        <v>8070</v>
      </c>
      <c r="C143" s="2" t="s">
        <v>24</v>
      </c>
      <c r="D143" s="8">
        <f>SUM(HS:Langrenn!D142)</f>
        <v>0</v>
      </c>
      <c r="E143" s="8">
        <f>SUM(HS:Langrenn!E142)</f>
        <v>0</v>
      </c>
      <c r="F143" s="8">
        <f>SUM(HS:Langrenn!F142)</f>
        <v>0</v>
      </c>
      <c r="G143" s="8">
        <f>SUM(HS:Langrenn!G142)</f>
        <v>0</v>
      </c>
      <c r="H143" s="35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</row>
    <row r="144" spans="1:22" ht="13.5" customHeight="1">
      <c r="A144" s="31">
        <v>8150</v>
      </c>
      <c r="B144" s="31">
        <v>8150</v>
      </c>
      <c r="C144" s="2" t="s">
        <v>106</v>
      </c>
      <c r="D144" s="8">
        <f>SUM(HS:Langrenn!D143)</f>
        <v>0</v>
      </c>
      <c r="E144" s="8">
        <f>SUM(HS:Langrenn!E143)</f>
        <v>0</v>
      </c>
      <c r="F144" s="8">
        <f>SUM(HS:Langrenn!F143)</f>
        <v>0</v>
      </c>
      <c r="G144" s="8">
        <f>SUM(HS:Langrenn!G143)</f>
        <v>0</v>
      </c>
      <c r="H144" s="35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</row>
    <row r="145" spans="1:22" ht="13.5" customHeight="1">
      <c r="A145" s="32"/>
      <c r="B145" s="32"/>
      <c r="C145" s="4" t="s">
        <v>14</v>
      </c>
      <c r="D145" s="9">
        <f>SUM(D142:D144)</f>
        <v>0</v>
      </c>
      <c r="E145" s="9">
        <f>SUM(E142:E144)</f>
        <v>0</v>
      </c>
      <c r="F145" s="9">
        <f>SUM(F142:F144)</f>
        <v>0</v>
      </c>
      <c r="G145" s="9">
        <f>SUM(G142:G144)</f>
        <v>0</v>
      </c>
      <c r="H145" s="35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</row>
    <row r="146" spans="1:22" ht="12">
      <c r="A146" s="31"/>
      <c r="B146" s="31"/>
      <c r="C146" s="2"/>
      <c r="D146" s="8"/>
      <c r="E146" s="8"/>
      <c r="F146" s="8"/>
      <c r="G146" s="8"/>
      <c r="H146" s="35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</row>
    <row r="147" spans="1:22" ht="12.75">
      <c r="A147" s="32"/>
      <c r="B147" s="32"/>
      <c r="C147" s="5" t="s">
        <v>9</v>
      </c>
      <c r="D147" s="10">
        <f>D140-D145</f>
        <v>-1501155</v>
      </c>
      <c r="E147" s="10">
        <f>E140-E145</f>
        <v>-1194880</v>
      </c>
      <c r="F147" s="10">
        <f>F140-F145</f>
        <v>1721095</v>
      </c>
      <c r="G147" s="10">
        <f>G140-G145</f>
        <v>79240</v>
      </c>
      <c r="H147" s="36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</row>
    <row r="148" spans="8:22" ht="15.75" customHeight="1"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</row>
    <row r="149" spans="8:22" ht="12"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</row>
    <row r="150" spans="8:22" ht="12"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</row>
    <row r="151" spans="8:22" ht="12"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</row>
    <row r="152" spans="8:22" ht="12"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</row>
    <row r="153" spans="8:22" ht="12"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</row>
    <row r="154" spans="8:22" ht="12"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</row>
    <row r="155" spans="8:22" ht="12"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</row>
    <row r="156" spans="8:22" ht="12"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</row>
    <row r="157" spans="8:22" ht="12"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</row>
    <row r="158" spans="8:22" ht="12"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</row>
    <row r="159" spans="8:22" ht="12"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</row>
    <row r="160" spans="8:22" ht="12"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</row>
    <row r="161" spans="8:22" ht="12"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</row>
    <row r="162" spans="8:22" ht="12"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</row>
    <row r="163" spans="8:22" ht="12"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</row>
    <row r="164" spans="8:22" ht="12"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</row>
    <row r="165" spans="8:22" ht="12"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</row>
  </sheetData>
  <sheetProtection/>
  <mergeCells count="1">
    <mergeCell ref="D2:H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2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2:V165"/>
  <sheetViews>
    <sheetView zoomScalePageLayoutView="0" workbookViewId="0" topLeftCell="A1">
      <selection activeCell="H106" sqref="H106"/>
    </sheetView>
  </sheetViews>
  <sheetFormatPr defaultColWidth="11.421875" defaultRowHeight="12.75"/>
  <cols>
    <col min="1" max="1" width="4.421875" style="29" customWidth="1"/>
    <col min="2" max="2" width="5.28125" style="29" customWidth="1"/>
    <col min="3" max="3" width="31.57421875" style="1" customWidth="1"/>
    <col min="8" max="8" width="33.28125" style="0" customWidth="1"/>
  </cols>
  <sheetData>
    <row r="2" spans="4:8" ht="12" customHeight="1">
      <c r="D2" s="25" t="s">
        <v>131</v>
      </c>
      <c r="E2" s="26"/>
      <c r="F2" s="26"/>
      <c r="G2" s="27"/>
      <c r="H2" s="28"/>
    </row>
    <row r="4" spans="4:8" ht="14.25">
      <c r="D4" s="11" t="s">
        <v>8</v>
      </c>
      <c r="E4" s="11" t="s">
        <v>8</v>
      </c>
      <c r="F4" s="11" t="s">
        <v>8</v>
      </c>
      <c r="G4" s="11" t="s">
        <v>8</v>
      </c>
      <c r="H4" s="22" t="s">
        <v>132</v>
      </c>
    </row>
    <row r="5" spans="1:8" ht="14.25">
      <c r="A5" s="30"/>
      <c r="B5" s="33"/>
      <c r="C5" s="3" t="s">
        <v>0</v>
      </c>
      <c r="D5" s="13" t="s">
        <v>107</v>
      </c>
      <c r="E5" s="13" t="s">
        <v>108</v>
      </c>
      <c r="F5" s="13" t="s">
        <v>109</v>
      </c>
      <c r="G5" s="13">
        <v>2024</v>
      </c>
      <c r="H5" s="23"/>
    </row>
    <row r="6" spans="1:22" ht="12">
      <c r="A6" s="31"/>
      <c r="B6" s="31"/>
      <c r="C6" s="2"/>
      <c r="D6" s="17"/>
      <c r="E6" s="17"/>
      <c r="F6" s="17"/>
      <c r="G6" s="17"/>
      <c r="H6" s="37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</row>
    <row r="7" spans="1:22" ht="12">
      <c r="A7" s="31">
        <v>3100</v>
      </c>
      <c r="B7" s="31">
        <v>3100</v>
      </c>
      <c r="C7" s="2" t="s">
        <v>29</v>
      </c>
      <c r="D7" s="17"/>
      <c r="E7" s="17"/>
      <c r="F7" s="17"/>
      <c r="G7" s="17"/>
      <c r="H7" s="38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</row>
    <row r="8" spans="1:22" ht="12">
      <c r="A8" s="31">
        <v>3020</v>
      </c>
      <c r="B8" s="31">
        <v>3020</v>
      </c>
      <c r="C8" s="2" t="s">
        <v>130</v>
      </c>
      <c r="D8" s="17"/>
      <c r="E8" s="17"/>
      <c r="F8" s="17"/>
      <c r="G8" s="17"/>
      <c r="H8" s="38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</row>
    <row r="9" spans="1:22" ht="12">
      <c r="A9" s="31">
        <v>3120</v>
      </c>
      <c r="B9" s="31">
        <v>3120</v>
      </c>
      <c r="C9" s="2" t="s">
        <v>30</v>
      </c>
      <c r="D9" s="17"/>
      <c r="E9" s="17">
        <v>75000</v>
      </c>
      <c r="F9" s="17">
        <v>90000</v>
      </c>
      <c r="G9" s="17">
        <v>90000</v>
      </c>
      <c r="H9" s="38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</row>
    <row r="10" spans="1:22" ht="12">
      <c r="A10" s="31">
        <v>3125</v>
      </c>
      <c r="B10" s="31">
        <v>3125</v>
      </c>
      <c r="C10" s="2" t="s">
        <v>31</v>
      </c>
      <c r="D10" s="17"/>
      <c r="E10" s="17"/>
      <c r="F10" s="17"/>
      <c r="G10" s="17"/>
      <c r="H10" s="38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</row>
    <row r="11" spans="1:22" ht="12">
      <c r="A11" s="31">
        <v>3130</v>
      </c>
      <c r="B11" s="31">
        <v>3130</v>
      </c>
      <c r="C11" s="2" t="s">
        <v>32</v>
      </c>
      <c r="D11" s="17"/>
      <c r="E11" s="17"/>
      <c r="F11" s="17"/>
      <c r="G11" s="17"/>
      <c r="H11" s="38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</row>
    <row r="12" spans="1:22" ht="12">
      <c r="A12" s="31">
        <v>3170</v>
      </c>
      <c r="B12" s="31">
        <v>3170</v>
      </c>
      <c r="C12" s="2" t="s">
        <v>133</v>
      </c>
      <c r="D12" s="17"/>
      <c r="E12" s="17"/>
      <c r="F12" s="17"/>
      <c r="G12" s="17"/>
      <c r="H12" s="38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</row>
    <row r="13" spans="1:22" ht="12">
      <c r="A13" s="31">
        <v>3200</v>
      </c>
      <c r="B13" s="31">
        <v>3200</v>
      </c>
      <c r="C13" s="2" t="s">
        <v>33</v>
      </c>
      <c r="D13" s="17"/>
      <c r="E13" s="17"/>
      <c r="F13" s="17"/>
      <c r="G13" s="17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</row>
    <row r="14" spans="1:22" ht="12">
      <c r="A14" s="31">
        <v>3210</v>
      </c>
      <c r="B14" s="31">
        <v>3210</v>
      </c>
      <c r="C14" s="2" t="s">
        <v>34</v>
      </c>
      <c r="D14" s="17">
        <v>202470</v>
      </c>
      <c r="E14" s="17">
        <v>224470</v>
      </c>
      <c r="F14" s="17">
        <v>242470</v>
      </c>
      <c r="G14" s="17">
        <v>389450</v>
      </c>
      <c r="H14" s="38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</row>
    <row r="15" spans="1:22" ht="12">
      <c r="A15" s="31">
        <v>3215</v>
      </c>
      <c r="B15" s="31">
        <v>3215</v>
      </c>
      <c r="C15" s="2" t="s">
        <v>35</v>
      </c>
      <c r="D15" s="17"/>
      <c r="E15" s="17"/>
      <c r="F15" s="17"/>
      <c r="G15" s="17"/>
      <c r="H15" s="38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</row>
    <row r="16" spans="1:22" ht="12">
      <c r="A16" s="31">
        <v>3216</v>
      </c>
      <c r="B16" s="31">
        <v>3216</v>
      </c>
      <c r="C16" s="2" t="s">
        <v>136</v>
      </c>
      <c r="D16" s="21"/>
      <c r="E16" s="21"/>
      <c r="F16" s="21"/>
      <c r="G16" s="21"/>
      <c r="H16" s="38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</row>
    <row r="17" spans="1:22" ht="12">
      <c r="A17" s="31">
        <v>3217</v>
      </c>
      <c r="B17" s="31">
        <v>3217</v>
      </c>
      <c r="C17" s="2" t="s">
        <v>36</v>
      </c>
      <c r="D17" s="17"/>
      <c r="E17" s="17"/>
      <c r="F17" s="17"/>
      <c r="G17" s="17"/>
      <c r="H17" s="38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</row>
    <row r="18" spans="1:22" ht="12">
      <c r="A18" s="31">
        <v>3218</v>
      </c>
      <c r="B18" s="31">
        <v>3218</v>
      </c>
      <c r="C18" s="2" t="s">
        <v>129</v>
      </c>
      <c r="D18" s="17"/>
      <c r="E18" s="17"/>
      <c r="F18" s="17"/>
      <c r="G18" s="17"/>
      <c r="H18" s="38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</row>
    <row r="19" spans="1:22" ht="12">
      <c r="A19" s="31">
        <v>3220</v>
      </c>
      <c r="B19" s="31">
        <v>3220</v>
      </c>
      <c r="C19" s="2" t="s">
        <v>37</v>
      </c>
      <c r="D19" s="17"/>
      <c r="E19" s="17"/>
      <c r="F19" s="17"/>
      <c r="G19" s="17"/>
      <c r="H19" s="38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</row>
    <row r="20" spans="1:22" ht="12">
      <c r="A20" s="31">
        <v>3320</v>
      </c>
      <c r="B20" s="31">
        <v>3320</v>
      </c>
      <c r="C20" s="2" t="s">
        <v>38</v>
      </c>
      <c r="D20" s="17">
        <v>115000</v>
      </c>
      <c r="E20" s="17">
        <v>115000</v>
      </c>
      <c r="F20" s="17">
        <v>115000</v>
      </c>
      <c r="G20" s="17">
        <v>115000</v>
      </c>
      <c r="H20" s="38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</row>
    <row r="21" spans="1:22" ht="12">
      <c r="A21" s="31">
        <v>3321</v>
      </c>
      <c r="B21" s="31">
        <v>3321</v>
      </c>
      <c r="C21" s="2" t="s">
        <v>39</v>
      </c>
      <c r="D21" s="17"/>
      <c r="E21" s="17"/>
      <c r="F21" s="17"/>
      <c r="G21" s="17"/>
      <c r="H21" s="38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</row>
    <row r="22" spans="1:22" ht="12">
      <c r="A22" s="31">
        <v>3325</v>
      </c>
      <c r="B22" s="31">
        <v>3325</v>
      </c>
      <c r="C22" s="2" t="s">
        <v>12</v>
      </c>
      <c r="D22" s="17">
        <v>180000</v>
      </c>
      <c r="E22" s="17">
        <v>180000</v>
      </c>
      <c r="F22" s="17">
        <v>180000</v>
      </c>
      <c r="G22" s="17">
        <v>180000</v>
      </c>
      <c r="H22" s="38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</row>
    <row r="23" spans="1:22" ht="12">
      <c r="A23" s="31">
        <v>3350</v>
      </c>
      <c r="B23" s="31">
        <v>3350</v>
      </c>
      <c r="C23" s="2" t="s">
        <v>40</v>
      </c>
      <c r="D23" s="17">
        <v>8000</v>
      </c>
      <c r="E23" s="17">
        <v>8000</v>
      </c>
      <c r="F23" s="17">
        <v>8000</v>
      </c>
      <c r="G23" s="17">
        <v>8000</v>
      </c>
      <c r="H23" s="38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</row>
    <row r="24" spans="1:22" ht="12">
      <c r="A24" s="31">
        <v>3360</v>
      </c>
      <c r="B24" s="31">
        <v>3360</v>
      </c>
      <c r="C24" s="2" t="s">
        <v>41</v>
      </c>
      <c r="D24" s="17">
        <v>8000</v>
      </c>
      <c r="E24" s="17">
        <v>8000</v>
      </c>
      <c r="F24" s="17">
        <v>8000</v>
      </c>
      <c r="G24" s="17">
        <v>8000</v>
      </c>
      <c r="H24" s="38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</row>
    <row r="25" spans="1:22" ht="12">
      <c r="A25" s="31">
        <v>3440</v>
      </c>
      <c r="B25" s="31">
        <v>3440</v>
      </c>
      <c r="C25" s="2" t="s">
        <v>16</v>
      </c>
      <c r="D25" s="17"/>
      <c r="E25" s="17"/>
      <c r="F25" s="17"/>
      <c r="G25" s="17"/>
      <c r="H25" s="38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</row>
    <row r="26" spans="1:22" ht="12">
      <c r="A26" s="31">
        <v>3500</v>
      </c>
      <c r="B26" s="31">
        <v>3500</v>
      </c>
      <c r="C26" s="2" t="s">
        <v>13</v>
      </c>
      <c r="D26" s="17"/>
      <c r="E26" s="17"/>
      <c r="F26" s="17"/>
      <c r="G26" s="17"/>
      <c r="H26" s="38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</row>
    <row r="27" spans="1:22" ht="12">
      <c r="A27" s="31">
        <v>3605</v>
      </c>
      <c r="B27" s="31">
        <v>3605</v>
      </c>
      <c r="C27" s="2" t="s">
        <v>42</v>
      </c>
      <c r="D27" s="17"/>
      <c r="E27" s="17"/>
      <c r="F27" s="17"/>
      <c r="G27" s="17"/>
      <c r="H27" s="38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</row>
    <row r="28" spans="1:22" ht="12">
      <c r="A28" s="31">
        <v>3610</v>
      </c>
      <c r="B28" s="31">
        <v>3610</v>
      </c>
      <c r="C28" s="2" t="s">
        <v>43</v>
      </c>
      <c r="D28" s="8"/>
      <c r="E28" s="8"/>
      <c r="F28" s="8"/>
      <c r="G28" s="8"/>
      <c r="H28" s="38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</row>
    <row r="29" spans="1:22" ht="12.75">
      <c r="A29" s="31"/>
      <c r="B29" s="31"/>
      <c r="C29" s="4" t="s">
        <v>3</v>
      </c>
      <c r="D29" s="9">
        <f>SUM(D7:D28)</f>
        <v>513470</v>
      </c>
      <c r="E29" s="9">
        <f>SUM(E7:E28)</f>
        <v>610470</v>
      </c>
      <c r="F29" s="9">
        <f>SUM(F7:F28)</f>
        <v>643470</v>
      </c>
      <c r="G29" s="9">
        <f>SUM(G7:G28)</f>
        <v>790450</v>
      </c>
      <c r="H29" s="38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</row>
    <row r="30" spans="1:22" ht="12">
      <c r="A30" s="31"/>
      <c r="B30" s="31"/>
      <c r="C30" s="2"/>
      <c r="D30" s="8"/>
      <c r="E30" s="8"/>
      <c r="F30" s="8"/>
      <c r="G30" s="8"/>
      <c r="H30" s="38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</row>
    <row r="31" spans="1:22" ht="12">
      <c r="A31" s="31">
        <v>3240</v>
      </c>
      <c r="B31" s="31">
        <v>3240</v>
      </c>
      <c r="C31" s="2" t="s">
        <v>126</v>
      </c>
      <c r="D31" s="8"/>
      <c r="E31" s="8"/>
      <c r="F31" s="8"/>
      <c r="G31" s="8"/>
      <c r="H31" s="38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</row>
    <row r="32" spans="1:22" ht="12">
      <c r="A32" s="31">
        <v>3441</v>
      </c>
      <c r="B32" s="31">
        <v>3441</v>
      </c>
      <c r="C32" s="2" t="s">
        <v>44</v>
      </c>
      <c r="D32" s="8"/>
      <c r="E32" s="8"/>
      <c r="F32" s="18">
        <v>55000</v>
      </c>
      <c r="G32" s="18">
        <v>55000</v>
      </c>
      <c r="H32" s="38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</row>
    <row r="33" spans="1:22" ht="12">
      <c r="A33" s="31">
        <v>3461</v>
      </c>
      <c r="B33" s="31">
        <v>3461</v>
      </c>
      <c r="C33" s="2" t="s">
        <v>45</v>
      </c>
      <c r="D33" s="8"/>
      <c r="E33" s="8"/>
      <c r="F33" s="18">
        <v>90000</v>
      </c>
      <c r="G33" s="18">
        <v>90000</v>
      </c>
      <c r="H33" s="38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</row>
    <row r="34" spans="1:22" ht="12">
      <c r="A34" s="31">
        <v>3630</v>
      </c>
      <c r="B34" s="31">
        <v>3630</v>
      </c>
      <c r="C34" s="2" t="s">
        <v>46</v>
      </c>
      <c r="D34" s="8"/>
      <c r="E34" s="8"/>
      <c r="F34" s="8"/>
      <c r="G34" s="8"/>
      <c r="H34" s="38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</row>
    <row r="35" spans="1:22" ht="12">
      <c r="A35" s="31">
        <v>3800</v>
      </c>
      <c r="B35" s="31">
        <v>3800</v>
      </c>
      <c r="C35" s="2" t="s">
        <v>115</v>
      </c>
      <c r="D35" s="8"/>
      <c r="E35" s="8"/>
      <c r="F35" s="8"/>
      <c r="G35" s="8"/>
      <c r="H35" s="38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</row>
    <row r="36" spans="1:22" ht="12">
      <c r="A36" s="31">
        <v>3990</v>
      </c>
      <c r="B36" s="31">
        <v>3990</v>
      </c>
      <c r="C36" s="2" t="s">
        <v>47</v>
      </c>
      <c r="D36" s="8"/>
      <c r="E36" s="8"/>
      <c r="F36" s="8"/>
      <c r="G36" s="8"/>
      <c r="H36" s="38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</row>
    <row r="37" spans="1:22" ht="12">
      <c r="A37" s="31">
        <v>3995</v>
      </c>
      <c r="B37" s="31">
        <v>3995</v>
      </c>
      <c r="C37" s="2" t="s">
        <v>17</v>
      </c>
      <c r="D37" s="8"/>
      <c r="E37" s="8"/>
      <c r="F37" s="8"/>
      <c r="G37" s="8"/>
      <c r="H37" s="38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</row>
    <row r="38" spans="1:22" ht="12.75">
      <c r="A38" s="31"/>
      <c r="B38" s="31"/>
      <c r="C38" s="4" t="s">
        <v>10</v>
      </c>
      <c r="D38" s="9">
        <f>SUM(D31:D37)</f>
        <v>0</v>
      </c>
      <c r="E38" s="9">
        <f>SUM(E31:E37)</f>
        <v>0</v>
      </c>
      <c r="F38" s="9">
        <f>SUM(F31:F37)</f>
        <v>145000</v>
      </c>
      <c r="G38" s="9">
        <f>SUM(G31:G37)</f>
        <v>145000</v>
      </c>
      <c r="H38" s="38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</row>
    <row r="39" spans="1:22" ht="12.75">
      <c r="A39" s="32"/>
      <c r="B39" s="32"/>
      <c r="C39" s="4" t="s">
        <v>1</v>
      </c>
      <c r="D39" s="9">
        <f>D29+D38</f>
        <v>513470</v>
      </c>
      <c r="E39" s="9">
        <f>E29+E38</f>
        <v>610470</v>
      </c>
      <c r="F39" s="9">
        <f>F29+F38</f>
        <v>788470</v>
      </c>
      <c r="G39" s="9">
        <f>G29+G38</f>
        <v>935450</v>
      </c>
      <c r="H39" s="38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</row>
    <row r="40" spans="1:22" ht="12">
      <c r="A40" s="31"/>
      <c r="B40" s="31"/>
      <c r="C40" s="2"/>
      <c r="D40" s="19"/>
      <c r="E40" s="19"/>
      <c r="F40" s="19"/>
      <c r="G40" s="19"/>
      <c r="H40" s="38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</row>
    <row r="41" spans="1:22" ht="12">
      <c r="A41" s="31">
        <v>4220</v>
      </c>
      <c r="B41" s="31">
        <v>4220</v>
      </c>
      <c r="C41" s="2" t="s">
        <v>49</v>
      </c>
      <c r="D41" s="19"/>
      <c r="E41" s="19">
        <v>1000</v>
      </c>
      <c r="F41" s="19">
        <v>8500</v>
      </c>
      <c r="G41" s="19">
        <v>8500</v>
      </c>
      <c r="H41" s="38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</row>
    <row r="42" spans="1:22" ht="12">
      <c r="A42" s="31">
        <v>4221</v>
      </c>
      <c r="B42" s="31">
        <v>4221</v>
      </c>
      <c r="C42" s="2" t="s">
        <v>18</v>
      </c>
      <c r="D42" s="19"/>
      <c r="E42" s="19"/>
      <c r="F42" s="19"/>
      <c r="G42" s="19"/>
      <c r="H42" s="38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</row>
    <row r="43" spans="1:22" ht="12">
      <c r="A43" s="31">
        <v>4222</v>
      </c>
      <c r="B43" s="31">
        <v>4222</v>
      </c>
      <c r="C43" s="2" t="s">
        <v>116</v>
      </c>
      <c r="D43" s="19"/>
      <c r="E43" s="19"/>
      <c r="F43" s="19"/>
      <c r="G43" s="19"/>
      <c r="H43" s="38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</row>
    <row r="44" spans="1:22" ht="12">
      <c r="A44" s="31">
        <v>4230</v>
      </c>
      <c r="B44" s="31">
        <v>4230</v>
      </c>
      <c r="C44" s="2" t="s">
        <v>120</v>
      </c>
      <c r="D44" s="19">
        <v>75000</v>
      </c>
      <c r="E44" s="19">
        <v>75000</v>
      </c>
      <c r="F44" s="19">
        <v>75000</v>
      </c>
      <c r="G44" s="19">
        <v>75000</v>
      </c>
      <c r="H44" s="38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</row>
    <row r="45" spans="1:22" ht="12">
      <c r="A45" s="31">
        <v>4241</v>
      </c>
      <c r="B45" s="31">
        <v>4241</v>
      </c>
      <c r="C45" s="2" t="s">
        <v>51</v>
      </c>
      <c r="D45" s="19">
        <v>28000</v>
      </c>
      <c r="E45" s="19">
        <v>34000</v>
      </c>
      <c r="F45" s="19">
        <v>36000</v>
      </c>
      <c r="G45" s="19">
        <v>40000</v>
      </c>
      <c r="H45" s="38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</row>
    <row r="46" spans="1:22" ht="12">
      <c r="A46" s="31">
        <v>4247</v>
      </c>
      <c r="B46" s="31">
        <v>4247</v>
      </c>
      <c r="C46" s="2" t="s">
        <v>19</v>
      </c>
      <c r="D46" s="19">
        <v>6000</v>
      </c>
      <c r="E46" s="19">
        <v>6000</v>
      </c>
      <c r="F46" s="19">
        <v>6000</v>
      </c>
      <c r="G46" s="19">
        <v>6000</v>
      </c>
      <c r="H46" s="38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</row>
    <row r="47" spans="1:22" ht="12">
      <c r="A47" s="31">
        <v>4280</v>
      </c>
      <c r="B47" s="31">
        <v>4280</v>
      </c>
      <c r="C47" s="2" t="s">
        <v>53</v>
      </c>
      <c r="D47" s="19"/>
      <c r="E47" s="19"/>
      <c r="F47" s="19"/>
      <c r="G47" s="19"/>
      <c r="H47" s="38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</row>
    <row r="48" spans="1:22" ht="12">
      <c r="A48" s="31">
        <v>4800</v>
      </c>
      <c r="B48" s="31">
        <v>4800</v>
      </c>
      <c r="C48" s="2" t="s">
        <v>128</v>
      </c>
      <c r="D48" s="19"/>
      <c r="E48" s="19"/>
      <c r="F48" s="19"/>
      <c r="G48" s="19"/>
      <c r="H48" s="38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</row>
    <row r="49" spans="1:22" ht="12">
      <c r="A49" s="31">
        <v>6550</v>
      </c>
      <c r="B49" s="31">
        <v>6550</v>
      </c>
      <c r="C49" s="2" t="s">
        <v>74</v>
      </c>
      <c r="D49" s="19">
        <v>5000</v>
      </c>
      <c r="E49" s="19">
        <v>10000</v>
      </c>
      <c r="F49" s="19">
        <v>15000</v>
      </c>
      <c r="G49" s="19">
        <v>20000</v>
      </c>
      <c r="H49" s="38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</row>
    <row r="50" spans="1:22" ht="12">
      <c r="A50" s="31">
        <v>6555</v>
      </c>
      <c r="B50" s="31">
        <v>6555</v>
      </c>
      <c r="C50" s="2" t="s">
        <v>75</v>
      </c>
      <c r="D50" s="19"/>
      <c r="E50" s="19"/>
      <c r="F50" s="19"/>
      <c r="G50" s="19"/>
      <c r="H50" s="38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</row>
    <row r="51" spans="1:22" ht="12.75">
      <c r="A51" s="32"/>
      <c r="B51" s="32"/>
      <c r="C51" s="4" t="s">
        <v>26</v>
      </c>
      <c r="D51" s="9">
        <f>SUM(D41:D50)</f>
        <v>114000</v>
      </c>
      <c r="E51" s="9">
        <f>SUM(E41:E50)</f>
        <v>126000</v>
      </c>
      <c r="F51" s="9">
        <f>SUM(F41:F50)</f>
        <v>140500</v>
      </c>
      <c r="G51" s="9">
        <f>SUM(G41:G50)</f>
        <v>149500</v>
      </c>
      <c r="H51" s="38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</row>
    <row r="52" spans="1:22" ht="12">
      <c r="A52" s="31"/>
      <c r="B52" s="31"/>
      <c r="C52" s="2"/>
      <c r="D52" s="20"/>
      <c r="E52" s="20"/>
      <c r="F52" s="20"/>
      <c r="G52" s="20"/>
      <c r="H52" s="38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</row>
    <row r="53" spans="1:22" ht="12">
      <c r="A53" s="31">
        <v>4225</v>
      </c>
      <c r="B53" s="31">
        <v>4225</v>
      </c>
      <c r="C53" s="2" t="s">
        <v>121</v>
      </c>
      <c r="D53" s="20">
        <v>316000</v>
      </c>
      <c r="E53" s="20">
        <v>317000</v>
      </c>
      <c r="F53" s="20">
        <v>331000</v>
      </c>
      <c r="G53" s="20">
        <v>352000</v>
      </c>
      <c r="H53" s="38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</row>
    <row r="54" spans="1:22" ht="12">
      <c r="A54" s="31">
        <v>4226</v>
      </c>
      <c r="B54" s="31">
        <v>4226</v>
      </c>
      <c r="C54" s="2" t="s">
        <v>137</v>
      </c>
      <c r="D54" s="21"/>
      <c r="E54" s="21"/>
      <c r="F54" s="21"/>
      <c r="G54" s="21"/>
      <c r="H54" s="38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</row>
    <row r="55" spans="1:22" ht="12">
      <c r="A55" s="31">
        <v>4228</v>
      </c>
      <c r="B55" s="31">
        <v>4228</v>
      </c>
      <c r="C55" s="2" t="s">
        <v>122</v>
      </c>
      <c r="D55" s="20"/>
      <c r="E55" s="20"/>
      <c r="F55" s="20"/>
      <c r="G55" s="20"/>
      <c r="H55" s="38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</row>
    <row r="56" spans="1:22" ht="12">
      <c r="A56" s="31">
        <v>4331</v>
      </c>
      <c r="B56" s="31">
        <v>4331</v>
      </c>
      <c r="C56" s="2" t="s">
        <v>55</v>
      </c>
      <c r="D56" s="20"/>
      <c r="E56" s="20"/>
      <c r="F56" s="20"/>
      <c r="G56" s="20"/>
      <c r="H56" s="38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</row>
    <row r="57" spans="1:22" ht="12">
      <c r="A57" s="31">
        <v>7400</v>
      </c>
      <c r="B57" s="31">
        <v>7400</v>
      </c>
      <c r="C57" s="2" t="s">
        <v>94</v>
      </c>
      <c r="D57" s="20"/>
      <c r="E57" s="20"/>
      <c r="F57" s="20"/>
      <c r="G57" s="20"/>
      <c r="H57" s="38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</row>
    <row r="58" spans="1:22" ht="12.75">
      <c r="A58" s="32"/>
      <c r="B58" s="32"/>
      <c r="C58" s="4" t="s">
        <v>27</v>
      </c>
      <c r="D58" s="9">
        <f>SUM(D53:D57)</f>
        <v>316000</v>
      </c>
      <c r="E58" s="9">
        <f>SUM(E53:E57)</f>
        <v>317000</v>
      </c>
      <c r="F58" s="9">
        <f>SUM(F53:F57)</f>
        <v>331000</v>
      </c>
      <c r="G58" s="9">
        <f>SUM(G53:G57)</f>
        <v>352000</v>
      </c>
      <c r="H58" s="38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</row>
    <row r="59" spans="1:22" ht="12">
      <c r="A59" s="31"/>
      <c r="B59" s="31"/>
      <c r="C59" s="2"/>
      <c r="D59" s="8"/>
      <c r="E59" s="8"/>
      <c r="F59" s="8"/>
      <c r="G59" s="8"/>
      <c r="H59" s="38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</row>
    <row r="60" spans="1:22" ht="12">
      <c r="A60" s="31">
        <v>4300</v>
      </c>
      <c r="B60" s="31">
        <v>4300</v>
      </c>
      <c r="C60" s="2" t="s">
        <v>54</v>
      </c>
      <c r="D60" s="8"/>
      <c r="E60" s="8"/>
      <c r="F60" s="8"/>
      <c r="G60" s="8"/>
      <c r="H60" s="38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</row>
    <row r="61" spans="1:22" ht="12">
      <c r="A61" s="31">
        <v>4400</v>
      </c>
      <c r="B61" s="31">
        <v>4400</v>
      </c>
      <c r="C61" s="2" t="s">
        <v>123</v>
      </c>
      <c r="D61" s="8"/>
      <c r="E61" s="8"/>
      <c r="F61" s="8"/>
      <c r="G61" s="8"/>
      <c r="H61" s="38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</row>
    <row r="62" spans="1:22" ht="12">
      <c r="A62" s="31">
        <v>4990</v>
      </c>
      <c r="B62" s="31">
        <v>4990</v>
      </c>
      <c r="C62" s="2" t="s">
        <v>56</v>
      </c>
      <c r="D62" s="8"/>
      <c r="E62" s="8"/>
      <c r="F62" s="8"/>
      <c r="G62" s="8"/>
      <c r="H62" s="38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</row>
    <row r="63" spans="1:22" ht="12.75">
      <c r="A63" s="32"/>
      <c r="B63" s="32"/>
      <c r="C63" s="4" t="s">
        <v>28</v>
      </c>
      <c r="D63" s="9">
        <f>SUM(D60:D62)</f>
        <v>0</v>
      </c>
      <c r="E63" s="9">
        <f>SUM(E60:E62)</f>
        <v>0</v>
      </c>
      <c r="F63" s="9">
        <f>SUM(F60:F62)</f>
        <v>0</v>
      </c>
      <c r="G63" s="9">
        <f>SUM(G60:G62)</f>
        <v>0</v>
      </c>
      <c r="H63" s="38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</row>
    <row r="64" spans="1:22" ht="12">
      <c r="A64" s="31"/>
      <c r="B64" s="31"/>
      <c r="C64" s="2"/>
      <c r="D64" s="8"/>
      <c r="E64" s="8"/>
      <c r="F64" s="8"/>
      <c r="G64" s="8"/>
      <c r="H64" s="38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</row>
    <row r="65" spans="1:22" ht="12.75">
      <c r="A65" s="32"/>
      <c r="B65" s="32"/>
      <c r="C65" s="4" t="s">
        <v>4</v>
      </c>
      <c r="D65" s="9">
        <f>+D63+D58+D51</f>
        <v>430000</v>
      </c>
      <c r="E65" s="9">
        <f>+E63+E58+E51</f>
        <v>443000</v>
      </c>
      <c r="F65" s="9">
        <f>+F63+F58+F51</f>
        <v>471500</v>
      </c>
      <c r="G65" s="9">
        <f>+G63+G58+G51</f>
        <v>501500</v>
      </c>
      <c r="H65" s="38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</row>
    <row r="66" spans="1:22" ht="12">
      <c r="A66" s="31"/>
      <c r="B66" s="31"/>
      <c r="C66" s="2"/>
      <c r="D66" s="8"/>
      <c r="E66" s="8"/>
      <c r="F66" s="8"/>
      <c r="G66" s="8"/>
      <c r="H66" s="38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</row>
    <row r="67" spans="1:22" ht="12">
      <c r="A67" s="31">
        <v>4240</v>
      </c>
      <c r="B67" s="31">
        <v>4240</v>
      </c>
      <c r="C67" s="2" t="s">
        <v>50</v>
      </c>
      <c r="D67" s="21">
        <v>7500</v>
      </c>
      <c r="E67" s="21">
        <v>15000</v>
      </c>
      <c r="F67" s="21">
        <v>22500</v>
      </c>
      <c r="G67" s="21">
        <v>30000</v>
      </c>
      <c r="H67" s="38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</row>
    <row r="68" spans="1:22" ht="12">
      <c r="A68" s="31">
        <v>4250</v>
      </c>
      <c r="B68" s="31">
        <v>4250</v>
      </c>
      <c r="C68" s="2" t="s">
        <v>52</v>
      </c>
      <c r="D68" s="8"/>
      <c r="E68" s="8"/>
      <c r="F68" s="8"/>
      <c r="G68" s="8"/>
      <c r="H68" s="38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</row>
    <row r="69" spans="1:22" ht="12">
      <c r="A69" s="31">
        <v>5000</v>
      </c>
      <c r="B69" s="31">
        <v>5000</v>
      </c>
      <c r="C69" s="2" t="s">
        <v>57</v>
      </c>
      <c r="D69" s="8"/>
      <c r="E69" s="8"/>
      <c r="F69" s="8"/>
      <c r="G69" s="8"/>
      <c r="H69" s="38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</row>
    <row r="70" spans="1:22" ht="12">
      <c r="A70" s="31">
        <v>5006</v>
      </c>
      <c r="B70" s="31">
        <v>5006</v>
      </c>
      <c r="C70" s="2" t="s">
        <v>111</v>
      </c>
      <c r="D70" s="8"/>
      <c r="E70" s="8"/>
      <c r="F70" s="8"/>
      <c r="G70" s="8"/>
      <c r="H70" s="38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</row>
    <row r="71" spans="1:22" ht="12">
      <c r="A71" s="31">
        <v>5007</v>
      </c>
      <c r="B71" s="31">
        <v>5007</v>
      </c>
      <c r="C71" s="2" t="s">
        <v>25</v>
      </c>
      <c r="D71" s="8"/>
      <c r="E71" s="8"/>
      <c r="F71" s="8"/>
      <c r="G71" s="8"/>
      <c r="H71" s="38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</row>
    <row r="72" spans="1:22" ht="12">
      <c r="A72" s="31">
        <v>5008</v>
      </c>
      <c r="B72" s="31">
        <v>5008</v>
      </c>
      <c r="C72" s="2" t="s">
        <v>117</v>
      </c>
      <c r="D72" s="8"/>
      <c r="E72" s="8"/>
      <c r="F72" s="8"/>
      <c r="G72" s="8"/>
      <c r="H72" s="38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</row>
    <row r="73" spans="1:22" ht="12">
      <c r="A73" s="31">
        <v>5010</v>
      </c>
      <c r="B73" s="31">
        <v>5010</v>
      </c>
      <c r="C73" s="2" t="s">
        <v>58</v>
      </c>
      <c r="D73" s="8"/>
      <c r="E73" s="8"/>
      <c r="F73" s="8"/>
      <c r="G73" s="8"/>
      <c r="H73" s="38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</row>
    <row r="74" spans="1:22" ht="12">
      <c r="A74" s="31">
        <v>5040</v>
      </c>
      <c r="B74" s="31">
        <v>5040</v>
      </c>
      <c r="C74" s="2" t="s">
        <v>15</v>
      </c>
      <c r="D74" s="8"/>
      <c r="E74" s="8"/>
      <c r="F74" s="8"/>
      <c r="G74" s="8"/>
      <c r="H74" s="38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</row>
    <row r="75" spans="1:22" ht="12">
      <c r="A75" s="31">
        <v>5050</v>
      </c>
      <c r="B75" s="31">
        <v>5050</v>
      </c>
      <c r="C75" s="2" t="s">
        <v>124</v>
      </c>
      <c r="D75" s="8"/>
      <c r="E75" s="8"/>
      <c r="F75" s="8"/>
      <c r="G75" s="8"/>
      <c r="H75" s="38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</row>
    <row r="76" spans="1:22" ht="12">
      <c r="A76" s="31">
        <v>5090</v>
      </c>
      <c r="B76" s="31">
        <v>5090</v>
      </c>
      <c r="C76" s="2" t="s">
        <v>59</v>
      </c>
      <c r="D76" s="8"/>
      <c r="E76" s="8"/>
      <c r="F76" s="8"/>
      <c r="G76" s="8"/>
      <c r="H76" s="38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</row>
    <row r="77" spans="1:22" ht="12">
      <c r="A77" s="31">
        <v>5100</v>
      </c>
      <c r="B77" s="31">
        <v>5100</v>
      </c>
      <c r="C77" s="2" t="s">
        <v>20</v>
      </c>
      <c r="D77" s="21">
        <v>200000</v>
      </c>
      <c r="E77" s="21">
        <v>260000</v>
      </c>
      <c r="F77" s="21">
        <v>290000</v>
      </c>
      <c r="G77" s="21">
        <v>415600</v>
      </c>
      <c r="H77" s="38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</row>
    <row r="78" spans="1:22" ht="12">
      <c r="A78" s="31">
        <v>5180</v>
      </c>
      <c r="B78" s="31">
        <v>5180</v>
      </c>
      <c r="C78" s="2" t="s">
        <v>60</v>
      </c>
      <c r="D78" s="8"/>
      <c r="E78" s="8"/>
      <c r="F78" s="8"/>
      <c r="G78" s="8"/>
      <c r="H78" s="38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</row>
    <row r="79" spans="1:22" ht="12">
      <c r="A79" s="31">
        <v>5182</v>
      </c>
      <c r="B79" s="31">
        <v>5182</v>
      </c>
      <c r="C79" s="2" t="s">
        <v>61</v>
      </c>
      <c r="D79" s="8"/>
      <c r="E79" s="8"/>
      <c r="F79" s="8"/>
      <c r="G79" s="8"/>
      <c r="H79" s="38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</row>
    <row r="80" spans="1:22" ht="12">
      <c r="A80" s="31">
        <v>5210</v>
      </c>
      <c r="B80" s="31">
        <v>5210</v>
      </c>
      <c r="C80" s="2" t="s">
        <v>62</v>
      </c>
      <c r="D80" s="8"/>
      <c r="E80" s="8"/>
      <c r="F80" s="8"/>
      <c r="G80" s="8"/>
      <c r="H80" s="38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</row>
    <row r="81" spans="1:22" ht="12">
      <c r="A81" s="31">
        <v>5230</v>
      </c>
      <c r="B81" s="31">
        <v>5230</v>
      </c>
      <c r="C81" s="2" t="s">
        <v>21</v>
      </c>
      <c r="D81" s="8"/>
      <c r="E81" s="8"/>
      <c r="F81" s="8"/>
      <c r="G81" s="8"/>
      <c r="H81" s="38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</row>
    <row r="82" spans="1:22" ht="12">
      <c r="A82" s="31">
        <v>5231</v>
      </c>
      <c r="B82" s="31">
        <v>5231</v>
      </c>
      <c r="C82" s="2" t="s">
        <v>22</v>
      </c>
      <c r="D82" s="8"/>
      <c r="E82" s="8"/>
      <c r="F82" s="8"/>
      <c r="G82" s="8"/>
      <c r="H82" s="38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</row>
    <row r="83" spans="1:22" ht="12">
      <c r="A83" s="31">
        <v>5250</v>
      </c>
      <c r="B83" s="31">
        <v>5250</v>
      </c>
      <c r="C83" s="2" t="s">
        <v>63</v>
      </c>
      <c r="D83" s="8"/>
      <c r="E83" s="8"/>
      <c r="F83" s="8"/>
      <c r="G83" s="8"/>
      <c r="H83" s="38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</row>
    <row r="84" spans="1:22" ht="12">
      <c r="A84" s="31">
        <v>5290</v>
      </c>
      <c r="B84" s="31">
        <v>5290</v>
      </c>
      <c r="C84" s="2" t="s">
        <v>64</v>
      </c>
      <c r="D84" s="8"/>
      <c r="E84" s="8"/>
      <c r="F84" s="8"/>
      <c r="G84" s="8"/>
      <c r="H84" s="38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</row>
    <row r="85" spans="1:22" ht="12">
      <c r="A85" s="31">
        <v>5330</v>
      </c>
      <c r="B85" s="31">
        <v>5330</v>
      </c>
      <c r="C85" s="2" t="s">
        <v>65</v>
      </c>
      <c r="D85" s="8"/>
      <c r="E85" s="8"/>
      <c r="F85" s="8"/>
      <c r="G85" s="8"/>
      <c r="H85" s="38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</row>
    <row r="86" spans="1:22" ht="12">
      <c r="A86" s="31">
        <v>5400</v>
      </c>
      <c r="B86" s="31">
        <v>5400</v>
      </c>
      <c r="C86" s="2" t="s">
        <v>66</v>
      </c>
      <c r="D86" s="8"/>
      <c r="E86" s="8"/>
      <c r="F86" s="8"/>
      <c r="G86" s="8"/>
      <c r="H86" s="38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</row>
    <row r="87" spans="1:22" ht="12">
      <c r="A87" s="31">
        <v>5425</v>
      </c>
      <c r="B87" s="31">
        <v>5425</v>
      </c>
      <c r="C87" s="2" t="s">
        <v>67</v>
      </c>
      <c r="D87" s="8"/>
      <c r="E87" s="8"/>
      <c r="F87" s="8"/>
      <c r="G87" s="8"/>
      <c r="H87" s="38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</row>
    <row r="88" spans="1:22" ht="12">
      <c r="A88" s="31">
        <v>5800</v>
      </c>
      <c r="B88" s="31">
        <v>5800</v>
      </c>
      <c r="C88" s="2" t="s">
        <v>23</v>
      </c>
      <c r="D88" s="8"/>
      <c r="E88" s="8"/>
      <c r="F88" s="8"/>
      <c r="G88" s="8"/>
      <c r="H88" s="38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</row>
    <row r="89" spans="1:22" ht="12">
      <c r="A89" s="31">
        <v>5910</v>
      </c>
      <c r="B89" s="31">
        <v>5910</v>
      </c>
      <c r="C89" s="2" t="s">
        <v>119</v>
      </c>
      <c r="D89" s="8"/>
      <c r="E89" s="8"/>
      <c r="F89" s="8"/>
      <c r="G89" s="8"/>
      <c r="H89" s="38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</row>
    <row r="90" spans="1:22" ht="12">
      <c r="A90" s="31">
        <v>5950</v>
      </c>
      <c r="B90" s="31">
        <v>5950</v>
      </c>
      <c r="C90" s="6" t="s">
        <v>68</v>
      </c>
      <c r="D90" s="8"/>
      <c r="E90" s="8"/>
      <c r="F90" s="8"/>
      <c r="G90" s="8"/>
      <c r="H90" s="38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</row>
    <row r="91" spans="1:22" ht="12">
      <c r="A91" s="31">
        <v>5990</v>
      </c>
      <c r="B91" s="31">
        <v>5990</v>
      </c>
      <c r="C91" s="2" t="s">
        <v>69</v>
      </c>
      <c r="D91" s="8"/>
      <c r="E91" s="8"/>
      <c r="F91" s="8"/>
      <c r="G91" s="8"/>
      <c r="H91" s="38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</row>
    <row r="92" spans="1:22" ht="12">
      <c r="A92" s="31">
        <v>7100</v>
      </c>
      <c r="B92" s="31">
        <v>7100</v>
      </c>
      <c r="C92" s="2" t="s">
        <v>91</v>
      </c>
      <c r="D92" s="8"/>
      <c r="E92" s="8"/>
      <c r="F92" s="8"/>
      <c r="G92" s="8"/>
      <c r="H92" s="38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</row>
    <row r="93" spans="1:22" ht="12.75">
      <c r="A93" s="32"/>
      <c r="B93" s="32"/>
      <c r="C93" s="4" t="s">
        <v>5</v>
      </c>
      <c r="D93" s="9">
        <f>SUM(D67:D92)</f>
        <v>207500</v>
      </c>
      <c r="E93" s="9">
        <f>SUM(E67:E92)</f>
        <v>275000</v>
      </c>
      <c r="F93" s="9">
        <f>SUM(F67:F92)</f>
        <v>312500</v>
      </c>
      <c r="G93" s="9">
        <f>SUM(G67:G92)</f>
        <v>445600</v>
      </c>
      <c r="H93" s="38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</row>
    <row r="94" spans="1:22" ht="12">
      <c r="A94" s="31"/>
      <c r="B94" s="31"/>
      <c r="C94" s="2"/>
      <c r="D94" s="8"/>
      <c r="E94" s="8"/>
      <c r="F94" s="8"/>
      <c r="G94" s="8"/>
      <c r="H94" s="38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</row>
    <row r="95" spans="1:22" ht="12">
      <c r="A95" s="31">
        <v>4120</v>
      </c>
      <c r="B95" s="31">
        <v>4120</v>
      </c>
      <c r="C95" s="2" t="s">
        <v>48</v>
      </c>
      <c r="D95" s="8"/>
      <c r="E95" s="8"/>
      <c r="F95" s="8"/>
      <c r="G95" s="8"/>
      <c r="H95" s="38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</row>
    <row r="96" spans="1:22" ht="12">
      <c r="A96" s="31">
        <v>6320</v>
      </c>
      <c r="B96" s="31">
        <v>6320</v>
      </c>
      <c r="C96" s="2" t="s">
        <v>70</v>
      </c>
      <c r="D96" s="8"/>
      <c r="E96" s="8"/>
      <c r="F96" s="8"/>
      <c r="G96" s="8"/>
      <c r="H96" s="38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</row>
    <row r="97" spans="1:22" ht="12">
      <c r="A97" s="31">
        <v>6340</v>
      </c>
      <c r="B97" s="31">
        <v>6340</v>
      </c>
      <c r="C97" s="2" t="s">
        <v>71</v>
      </c>
      <c r="D97" s="8"/>
      <c r="E97" s="8"/>
      <c r="F97" s="8"/>
      <c r="G97" s="8"/>
      <c r="H97" s="38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</row>
    <row r="98" spans="1:22" ht="12">
      <c r="A98" s="31">
        <v>6400</v>
      </c>
      <c r="B98" s="31">
        <v>6400</v>
      </c>
      <c r="C98" s="2" t="s">
        <v>125</v>
      </c>
      <c r="D98" s="8"/>
      <c r="E98" s="8"/>
      <c r="F98" s="8"/>
      <c r="G98" s="8"/>
      <c r="H98" s="38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</row>
    <row r="99" spans="1:22" ht="12">
      <c r="A99" s="31">
        <v>6420</v>
      </c>
      <c r="B99" s="31">
        <v>6420</v>
      </c>
      <c r="C99" s="2" t="s">
        <v>72</v>
      </c>
      <c r="D99" s="8"/>
      <c r="E99" s="8"/>
      <c r="F99" s="8"/>
      <c r="G99" s="8"/>
      <c r="H99" s="38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</row>
    <row r="100" spans="1:22" ht="12">
      <c r="A100" s="31">
        <v>6500</v>
      </c>
      <c r="B100" s="31">
        <v>6500</v>
      </c>
      <c r="C100" s="2" t="s">
        <v>73</v>
      </c>
      <c r="D100" s="8"/>
      <c r="E100" s="8"/>
      <c r="F100" s="8"/>
      <c r="G100" s="8"/>
      <c r="H100" s="38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</row>
    <row r="101" spans="1:22" ht="12">
      <c r="A101" s="31">
        <v>6600</v>
      </c>
      <c r="B101" s="31">
        <v>6600</v>
      </c>
      <c r="C101" s="2" t="s">
        <v>76</v>
      </c>
      <c r="D101" s="8"/>
      <c r="E101" s="8"/>
      <c r="F101" s="8"/>
      <c r="G101" s="8"/>
      <c r="H101" s="38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</row>
    <row r="102" spans="1:22" ht="12">
      <c r="A102" s="31">
        <v>6620</v>
      </c>
      <c r="B102" s="31">
        <v>6620</v>
      </c>
      <c r="C102" s="2" t="s">
        <v>77</v>
      </c>
      <c r="D102" s="8"/>
      <c r="E102" s="8"/>
      <c r="F102" s="8"/>
      <c r="G102" s="8"/>
      <c r="H102" s="38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</row>
    <row r="103" spans="1:22" ht="12">
      <c r="A103" s="31">
        <v>6625</v>
      </c>
      <c r="B103" s="31">
        <v>6625</v>
      </c>
      <c r="C103" s="2" t="s">
        <v>78</v>
      </c>
      <c r="D103" s="8"/>
      <c r="E103" s="8"/>
      <c r="F103" s="8"/>
      <c r="G103" s="8"/>
      <c r="H103" s="38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</row>
    <row r="104" spans="1:22" ht="12">
      <c r="A104" s="31">
        <v>6630</v>
      </c>
      <c r="B104" s="31">
        <v>6630</v>
      </c>
      <c r="C104" s="2" t="s">
        <v>79</v>
      </c>
      <c r="D104" s="8"/>
      <c r="E104" s="8"/>
      <c r="F104" s="8"/>
      <c r="G104" s="8"/>
      <c r="H104" s="38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</row>
    <row r="105" spans="1:22" ht="12">
      <c r="A105" s="31">
        <v>6700</v>
      </c>
      <c r="B105" s="31">
        <v>6700</v>
      </c>
      <c r="C105" s="2" t="s">
        <v>80</v>
      </c>
      <c r="D105" s="8"/>
      <c r="E105" s="8"/>
      <c r="F105" s="8"/>
      <c r="G105" s="8"/>
      <c r="H105" s="38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</row>
    <row r="106" spans="1:22" ht="12">
      <c r="A106" s="31">
        <v>6710</v>
      </c>
      <c r="B106" s="31">
        <v>6710</v>
      </c>
      <c r="C106" s="2" t="s">
        <v>81</v>
      </c>
      <c r="D106" s="8"/>
      <c r="E106" s="8"/>
      <c r="F106" s="8"/>
      <c r="G106" s="8"/>
      <c r="H106" s="38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</row>
    <row r="107" spans="1:22" ht="12">
      <c r="A107" s="31">
        <v>6790</v>
      </c>
      <c r="B107" s="31">
        <v>6790</v>
      </c>
      <c r="C107" s="2" t="s">
        <v>82</v>
      </c>
      <c r="D107" s="8"/>
      <c r="E107" s="8"/>
      <c r="F107" s="8"/>
      <c r="G107" s="8"/>
      <c r="H107" s="38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</row>
    <row r="108" spans="1:22" ht="12">
      <c r="A108" s="31">
        <v>6800</v>
      </c>
      <c r="B108" s="31">
        <v>6800</v>
      </c>
      <c r="C108" s="2" t="s">
        <v>83</v>
      </c>
      <c r="D108" s="8"/>
      <c r="E108" s="8"/>
      <c r="F108" s="8"/>
      <c r="G108" s="8"/>
      <c r="H108" s="38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</row>
    <row r="109" spans="1:22" ht="12">
      <c r="A109" s="31">
        <v>6815</v>
      </c>
      <c r="B109" s="31">
        <v>6815</v>
      </c>
      <c r="C109" s="2" t="s">
        <v>84</v>
      </c>
      <c r="D109" s="8"/>
      <c r="E109" s="8"/>
      <c r="F109" s="8"/>
      <c r="G109" s="8"/>
      <c r="H109" s="38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</row>
    <row r="110" spans="1:22" ht="12">
      <c r="A110" s="31">
        <v>6820</v>
      </c>
      <c r="B110" s="31">
        <v>6820</v>
      </c>
      <c r="C110" s="2" t="s">
        <v>85</v>
      </c>
      <c r="D110" s="8"/>
      <c r="E110" s="8"/>
      <c r="F110" s="8"/>
      <c r="G110" s="8"/>
      <c r="H110" s="38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</row>
    <row r="111" spans="1:22" ht="12">
      <c r="A111" s="31">
        <v>6860</v>
      </c>
      <c r="B111" s="31">
        <v>6860</v>
      </c>
      <c r="C111" s="2" t="s">
        <v>86</v>
      </c>
      <c r="D111" s="21">
        <v>2000</v>
      </c>
      <c r="E111" s="21">
        <v>3500</v>
      </c>
      <c r="F111" s="21">
        <v>5000</v>
      </c>
      <c r="G111" s="21">
        <v>6500</v>
      </c>
      <c r="H111" s="38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</row>
    <row r="112" spans="1:22" ht="12">
      <c r="A112" s="31">
        <v>6900</v>
      </c>
      <c r="B112" s="31">
        <v>6900</v>
      </c>
      <c r="C112" s="2" t="s">
        <v>87</v>
      </c>
      <c r="D112" s="21"/>
      <c r="E112" s="21"/>
      <c r="F112" s="21"/>
      <c r="G112" s="21"/>
      <c r="H112" s="38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</row>
    <row r="113" spans="1:22" ht="12">
      <c r="A113" s="31">
        <v>6920</v>
      </c>
      <c r="B113" s="31">
        <v>6920</v>
      </c>
      <c r="C113" s="2" t="s">
        <v>88</v>
      </c>
      <c r="D113" s="21"/>
      <c r="E113" s="21"/>
      <c r="F113" s="21"/>
      <c r="G113" s="21"/>
      <c r="H113" s="38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</row>
    <row r="114" spans="1:22" ht="12">
      <c r="A114" s="31">
        <v>6930</v>
      </c>
      <c r="B114" s="31">
        <v>6930</v>
      </c>
      <c r="C114" s="2" t="s">
        <v>89</v>
      </c>
      <c r="D114" s="21"/>
      <c r="E114" s="21"/>
      <c r="F114" s="21"/>
      <c r="G114" s="21"/>
      <c r="H114" s="38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</row>
    <row r="115" spans="1:22" ht="12">
      <c r="A115" s="31">
        <v>6940</v>
      </c>
      <c r="B115" s="31">
        <v>6940</v>
      </c>
      <c r="C115" s="2" t="s">
        <v>90</v>
      </c>
      <c r="D115" s="21"/>
      <c r="E115" s="21"/>
      <c r="F115" s="21"/>
      <c r="G115" s="21"/>
      <c r="H115" s="38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</row>
    <row r="116" spans="1:22" ht="12">
      <c r="A116" s="31">
        <v>7140</v>
      </c>
      <c r="B116" s="31">
        <v>7140</v>
      </c>
      <c r="C116" s="2" t="s">
        <v>92</v>
      </c>
      <c r="D116" s="21"/>
      <c r="E116" s="21"/>
      <c r="F116" s="21"/>
      <c r="G116" s="21"/>
      <c r="H116" s="38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</row>
    <row r="117" spans="1:22" ht="12">
      <c r="A117" s="31">
        <v>7320</v>
      </c>
      <c r="B117" s="31">
        <v>7320</v>
      </c>
      <c r="C117" s="2" t="s">
        <v>93</v>
      </c>
      <c r="D117" s="21">
        <v>1500</v>
      </c>
      <c r="E117" s="21">
        <v>2500</v>
      </c>
      <c r="F117" s="21">
        <v>3500</v>
      </c>
      <c r="G117" s="21">
        <v>5000</v>
      </c>
      <c r="H117" s="38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</row>
    <row r="118" spans="1:22" ht="12">
      <c r="A118" s="31">
        <v>7430</v>
      </c>
      <c r="B118" s="31">
        <v>7430</v>
      </c>
      <c r="C118" s="2" t="s">
        <v>95</v>
      </c>
      <c r="D118" s="8"/>
      <c r="E118" s="8"/>
      <c r="F118" s="8"/>
      <c r="G118" s="8"/>
      <c r="H118" s="38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</row>
    <row r="119" spans="1:22" ht="12">
      <c r="A119" s="31">
        <v>7500</v>
      </c>
      <c r="B119" s="31">
        <v>7500</v>
      </c>
      <c r="C119" s="2" t="s">
        <v>96</v>
      </c>
      <c r="D119" s="8"/>
      <c r="E119" s="8"/>
      <c r="F119" s="8"/>
      <c r="G119" s="8"/>
      <c r="H119" s="38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</row>
    <row r="120" spans="1:22" ht="12">
      <c r="A120" s="31">
        <v>7601</v>
      </c>
      <c r="B120" s="31">
        <v>7601</v>
      </c>
      <c r="C120" s="2" t="s">
        <v>97</v>
      </c>
      <c r="D120" s="8"/>
      <c r="E120" s="8"/>
      <c r="F120" s="8"/>
      <c r="G120" s="8"/>
      <c r="H120" s="38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</row>
    <row r="121" spans="1:22" ht="12">
      <c r="A121" s="31">
        <v>7740</v>
      </c>
      <c r="B121" s="31">
        <v>7740</v>
      </c>
      <c r="C121" s="2" t="s">
        <v>98</v>
      </c>
      <c r="D121" s="8"/>
      <c r="E121" s="8"/>
      <c r="F121" s="8"/>
      <c r="G121" s="8"/>
      <c r="H121" s="38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</row>
    <row r="122" spans="1:22" ht="12">
      <c r="A122" s="31">
        <v>7770</v>
      </c>
      <c r="B122" s="31">
        <v>7770</v>
      </c>
      <c r="C122" s="2" t="s">
        <v>99</v>
      </c>
      <c r="D122" s="8"/>
      <c r="E122" s="8"/>
      <c r="F122" s="8"/>
      <c r="G122" s="8"/>
      <c r="H122" s="38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</row>
    <row r="123" spans="1:22" ht="12">
      <c r="A123" s="31">
        <v>7780</v>
      </c>
      <c r="B123" s="31">
        <v>7780</v>
      </c>
      <c r="C123" s="2" t="s">
        <v>100</v>
      </c>
      <c r="D123" s="8"/>
      <c r="E123" s="8"/>
      <c r="F123" s="8"/>
      <c r="G123" s="8"/>
      <c r="H123" s="38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</row>
    <row r="124" spans="1:22" ht="12">
      <c r="A124" s="31">
        <v>7790</v>
      </c>
      <c r="B124" s="31">
        <v>7790</v>
      </c>
      <c r="C124" s="2" t="s">
        <v>101</v>
      </c>
      <c r="D124" s="8"/>
      <c r="E124" s="8"/>
      <c r="F124" s="8"/>
      <c r="G124" s="8"/>
      <c r="H124" s="38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</row>
    <row r="125" spans="1:22" ht="12">
      <c r="A125" s="31">
        <v>7791</v>
      </c>
      <c r="B125" s="31">
        <v>7791</v>
      </c>
      <c r="C125" s="2" t="s">
        <v>110</v>
      </c>
      <c r="D125" s="8"/>
      <c r="E125" s="8"/>
      <c r="F125" s="8"/>
      <c r="G125" s="8"/>
      <c r="H125" s="38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</row>
    <row r="126" spans="1:22" ht="12">
      <c r="A126" s="31">
        <v>7795</v>
      </c>
      <c r="B126" s="31">
        <v>7795</v>
      </c>
      <c r="C126" s="2" t="s">
        <v>112</v>
      </c>
      <c r="D126" s="8"/>
      <c r="E126" s="8"/>
      <c r="F126" s="8"/>
      <c r="G126" s="8"/>
      <c r="H126" s="38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</row>
    <row r="127" spans="1:22" ht="12">
      <c r="A127" s="31">
        <v>7796</v>
      </c>
      <c r="B127" s="31">
        <v>7796</v>
      </c>
      <c r="C127" s="2" t="s">
        <v>113</v>
      </c>
      <c r="D127" s="8"/>
      <c r="E127" s="8"/>
      <c r="F127" s="8"/>
      <c r="G127" s="8"/>
      <c r="H127" s="38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</row>
    <row r="128" spans="1:22" ht="12">
      <c r="A128" s="31">
        <v>7797</v>
      </c>
      <c r="B128" s="31">
        <v>7797</v>
      </c>
      <c r="C128" s="2" t="s">
        <v>114</v>
      </c>
      <c r="D128" s="8"/>
      <c r="E128" s="8"/>
      <c r="F128" s="8"/>
      <c r="G128" s="8"/>
      <c r="H128" s="38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</row>
    <row r="129" spans="1:22" ht="12">
      <c r="A129" s="31">
        <v>7798</v>
      </c>
      <c r="B129" s="31">
        <v>7798</v>
      </c>
      <c r="C129" s="2" t="s">
        <v>118</v>
      </c>
      <c r="D129" s="8"/>
      <c r="E129" s="8"/>
      <c r="F129" s="8"/>
      <c r="G129" s="8"/>
      <c r="H129" s="38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</row>
    <row r="130" spans="1:22" ht="12">
      <c r="A130" s="31">
        <v>7799</v>
      </c>
      <c r="B130" s="31">
        <v>7799</v>
      </c>
      <c r="C130" s="2" t="s">
        <v>127</v>
      </c>
      <c r="D130" s="8"/>
      <c r="E130" s="8"/>
      <c r="F130" s="8"/>
      <c r="G130" s="8"/>
      <c r="H130" s="38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</row>
    <row r="131" spans="1:22" ht="12">
      <c r="A131" s="31">
        <v>7830</v>
      </c>
      <c r="B131" s="31">
        <v>7830</v>
      </c>
      <c r="C131" s="2" t="s">
        <v>102</v>
      </c>
      <c r="D131" s="8"/>
      <c r="E131" s="8"/>
      <c r="F131" s="8"/>
      <c r="G131" s="8"/>
      <c r="H131" s="38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</row>
    <row r="132" spans="1:22" ht="12">
      <c r="A132" s="31">
        <v>7990</v>
      </c>
      <c r="B132" s="31">
        <v>7990</v>
      </c>
      <c r="C132" s="2" t="s">
        <v>103</v>
      </c>
      <c r="D132" s="8"/>
      <c r="E132" s="8"/>
      <c r="F132" s="8"/>
      <c r="G132" s="8"/>
      <c r="H132" s="38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</row>
    <row r="133" spans="1:22" ht="12">
      <c r="A133" s="31"/>
      <c r="B133" s="31"/>
      <c r="C133" s="2"/>
      <c r="D133" s="8"/>
      <c r="E133" s="8"/>
      <c r="F133" s="8"/>
      <c r="G133" s="8"/>
      <c r="H133" s="38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</row>
    <row r="134" spans="1:22" ht="12.75">
      <c r="A134" s="32"/>
      <c r="B134" s="32"/>
      <c r="C134" s="4" t="s">
        <v>6</v>
      </c>
      <c r="D134" s="9">
        <f>SUM(D95:D133)</f>
        <v>3500</v>
      </c>
      <c r="E134" s="9">
        <f>SUM(E95:E133)</f>
        <v>6000</v>
      </c>
      <c r="F134" s="9">
        <f>SUM(F95:F133)</f>
        <v>8500</v>
      </c>
      <c r="G134" s="9">
        <f>SUM(G95:G133)</f>
        <v>11500</v>
      </c>
      <c r="H134" s="38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</row>
    <row r="135" spans="1:22" ht="12.75">
      <c r="A135" s="32"/>
      <c r="B135" s="32"/>
      <c r="C135" s="4"/>
      <c r="D135" s="9"/>
      <c r="E135" s="9"/>
      <c r="F135" s="9"/>
      <c r="G135" s="9"/>
      <c r="H135" s="38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</row>
    <row r="136" spans="1:22" ht="12">
      <c r="A136" s="31">
        <v>6000</v>
      </c>
      <c r="B136" s="31">
        <v>6000</v>
      </c>
      <c r="C136" s="2" t="s">
        <v>104</v>
      </c>
      <c r="D136" s="8"/>
      <c r="E136" s="8"/>
      <c r="F136" s="8"/>
      <c r="G136" s="8"/>
      <c r="H136" s="38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</row>
    <row r="137" spans="1:22" ht="12">
      <c r="A137" s="31">
        <v>6010</v>
      </c>
      <c r="B137" s="31">
        <v>6010</v>
      </c>
      <c r="C137" s="2" t="s">
        <v>105</v>
      </c>
      <c r="D137" s="8"/>
      <c r="E137" s="8"/>
      <c r="F137" s="8"/>
      <c r="G137" s="8"/>
      <c r="H137" s="38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</row>
    <row r="138" spans="1:22" ht="12.75">
      <c r="A138" s="32"/>
      <c r="B138" s="32"/>
      <c r="C138" s="4" t="s">
        <v>11</v>
      </c>
      <c r="D138" s="9">
        <f>SUM(D136:D137)</f>
        <v>0</v>
      </c>
      <c r="E138" s="9">
        <f>SUM(E136:E137)</f>
        <v>0</v>
      </c>
      <c r="F138" s="9">
        <f>SUM(F136:F137)</f>
        <v>0</v>
      </c>
      <c r="G138" s="9">
        <f>SUM(G136:G137)</f>
        <v>0</v>
      </c>
      <c r="H138" s="38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</row>
    <row r="139" spans="1:22" ht="12">
      <c r="A139" s="31"/>
      <c r="B139" s="31"/>
      <c r="C139" s="2"/>
      <c r="D139" s="8"/>
      <c r="E139" s="8"/>
      <c r="F139" s="8"/>
      <c r="G139" s="8"/>
      <c r="H139" s="38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</row>
    <row r="140" spans="1:22" ht="13.5" customHeight="1">
      <c r="A140" s="32"/>
      <c r="B140" s="32"/>
      <c r="C140" s="4" t="s">
        <v>2</v>
      </c>
      <c r="D140" s="9">
        <f>D39-D65-D93-D134-D138</f>
        <v>-127530</v>
      </c>
      <c r="E140" s="9">
        <f>E39-E65-E93-E134-E138</f>
        <v>-113530</v>
      </c>
      <c r="F140" s="9">
        <f>F39-F65-F93-F134-F138</f>
        <v>-4030</v>
      </c>
      <c r="G140" s="9">
        <f>G39-G65-G93-G134-G138</f>
        <v>-23150</v>
      </c>
      <c r="H140" s="38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</row>
    <row r="141" spans="1:22" ht="13.5" customHeight="1">
      <c r="A141" s="31"/>
      <c r="B141" s="31"/>
      <c r="C141" s="2"/>
      <c r="D141" s="8"/>
      <c r="E141" s="8"/>
      <c r="F141" s="8"/>
      <c r="G141" s="8"/>
      <c r="H141" s="38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</row>
    <row r="142" spans="1:22" ht="13.5" customHeight="1">
      <c r="A142" s="31">
        <v>8050</v>
      </c>
      <c r="B142" s="31">
        <v>8050</v>
      </c>
      <c r="C142" s="2" t="s">
        <v>7</v>
      </c>
      <c r="D142" s="8"/>
      <c r="E142" s="8"/>
      <c r="F142" s="8"/>
      <c r="G142" s="8"/>
      <c r="H142" s="38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</row>
    <row r="143" spans="1:22" ht="13.5" customHeight="1">
      <c r="A143" s="31">
        <v>8070</v>
      </c>
      <c r="B143" s="31">
        <v>8070</v>
      </c>
      <c r="C143" s="2" t="s">
        <v>24</v>
      </c>
      <c r="D143" s="8"/>
      <c r="E143" s="8"/>
      <c r="F143" s="8"/>
      <c r="G143" s="8"/>
      <c r="H143" s="38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</row>
    <row r="144" spans="1:22" ht="13.5" customHeight="1">
      <c r="A144" s="31">
        <v>8150</v>
      </c>
      <c r="B144" s="31">
        <v>8150</v>
      </c>
      <c r="C144" s="2" t="s">
        <v>106</v>
      </c>
      <c r="D144" s="8"/>
      <c r="E144" s="8"/>
      <c r="F144" s="8"/>
      <c r="G144" s="8"/>
      <c r="H144" s="38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</row>
    <row r="145" spans="1:22" ht="13.5" customHeight="1">
      <c r="A145" s="32"/>
      <c r="B145" s="32"/>
      <c r="C145" s="4" t="s">
        <v>14</v>
      </c>
      <c r="D145" s="9">
        <f>SUM(D142:D144)</f>
        <v>0</v>
      </c>
      <c r="E145" s="9">
        <f>SUM(E142:E144)</f>
        <v>0</v>
      </c>
      <c r="F145" s="9">
        <f>SUM(F142:F144)</f>
        <v>0</v>
      </c>
      <c r="G145" s="9">
        <f>SUM(G142:G144)</f>
        <v>0</v>
      </c>
      <c r="H145" s="38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</row>
    <row r="146" spans="1:22" ht="12">
      <c r="A146" s="31"/>
      <c r="B146" s="31"/>
      <c r="C146" s="2"/>
      <c r="D146" s="8"/>
      <c r="E146" s="8"/>
      <c r="F146" s="8"/>
      <c r="G146" s="8"/>
      <c r="H146" s="38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</row>
    <row r="147" spans="1:22" ht="12.75">
      <c r="A147" s="32"/>
      <c r="B147" s="32"/>
      <c r="C147" s="5" t="s">
        <v>9</v>
      </c>
      <c r="D147" s="10">
        <f>D140-D145</f>
        <v>-127530</v>
      </c>
      <c r="E147" s="10">
        <f>E140-E145</f>
        <v>-113530</v>
      </c>
      <c r="F147" s="10">
        <f>F140-F145</f>
        <v>-4030</v>
      </c>
      <c r="G147" s="10">
        <f>G140-G145</f>
        <v>-23150</v>
      </c>
      <c r="H147" s="40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</row>
    <row r="148" spans="8:22" ht="15.75" customHeight="1"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</row>
    <row r="149" spans="8:22" ht="12"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</row>
    <row r="150" spans="8:22" ht="12"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</row>
    <row r="151" spans="8:22" ht="12"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</row>
    <row r="152" spans="8:22" ht="12"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</row>
    <row r="153" spans="8:22" ht="12"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</row>
    <row r="154" spans="8:22" ht="12"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</row>
    <row r="155" spans="8:22" ht="12"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</row>
    <row r="156" spans="8:22" ht="12"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</row>
    <row r="157" spans="8:22" ht="12"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</row>
    <row r="158" spans="8:22" ht="12"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</row>
    <row r="159" spans="8:22" ht="12"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</row>
    <row r="160" spans="8:22" ht="12"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</row>
    <row r="161" spans="8:22" ht="12"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</row>
    <row r="162" spans="8:22" ht="12"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</row>
    <row r="163" spans="8:22" ht="12"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</row>
    <row r="164" spans="8:22" ht="12"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</row>
    <row r="165" spans="8:22" ht="12"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</row>
  </sheetData>
  <sheetProtection/>
  <mergeCells count="1">
    <mergeCell ref="D2:H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2:V165"/>
  <sheetViews>
    <sheetView zoomScale="80" zoomScaleNormal="80" zoomScalePageLayoutView="0" workbookViewId="0" topLeftCell="A96">
      <selection activeCell="H106" sqref="H106"/>
    </sheetView>
  </sheetViews>
  <sheetFormatPr defaultColWidth="11.421875" defaultRowHeight="12.75"/>
  <cols>
    <col min="1" max="1" width="4.421875" style="29" customWidth="1"/>
    <col min="2" max="2" width="5.28125" style="29" customWidth="1"/>
    <col min="3" max="3" width="31.57421875" style="1" customWidth="1"/>
    <col min="7" max="7" width="12.8515625" style="0" bestFit="1" customWidth="1"/>
    <col min="8" max="8" width="47.00390625" style="0" customWidth="1"/>
  </cols>
  <sheetData>
    <row r="2" spans="4:8" ht="12" customHeight="1">
      <c r="D2" s="25" t="s">
        <v>131</v>
      </c>
      <c r="E2" s="26"/>
      <c r="F2" s="26"/>
      <c r="G2" s="27"/>
      <c r="H2" s="28"/>
    </row>
    <row r="4" spans="4:8" ht="14.25">
      <c r="D4" s="11" t="s">
        <v>8</v>
      </c>
      <c r="E4" s="11" t="s">
        <v>8</v>
      </c>
      <c r="F4" s="11" t="s">
        <v>8</v>
      </c>
      <c r="G4" s="11" t="s">
        <v>8</v>
      </c>
      <c r="H4" s="22" t="s">
        <v>132</v>
      </c>
    </row>
    <row r="5" spans="1:8" ht="14.25">
      <c r="A5" s="30"/>
      <c r="B5" s="33"/>
      <c r="C5" s="3" t="s">
        <v>0</v>
      </c>
      <c r="D5" s="13" t="s">
        <v>107</v>
      </c>
      <c r="E5" s="13" t="s">
        <v>108</v>
      </c>
      <c r="F5" s="13" t="s">
        <v>109</v>
      </c>
      <c r="G5" s="13">
        <v>2024</v>
      </c>
      <c r="H5" s="23"/>
    </row>
    <row r="6" spans="1:22" ht="12">
      <c r="A6" s="31"/>
      <c r="B6" s="31"/>
      <c r="C6" s="2"/>
      <c r="D6" s="8"/>
      <c r="E6" s="8"/>
      <c r="F6" s="8"/>
      <c r="G6" s="8"/>
      <c r="H6" s="37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</row>
    <row r="7" spans="1:22" ht="12">
      <c r="A7" s="31">
        <v>3100</v>
      </c>
      <c r="B7" s="31">
        <v>3100</v>
      </c>
      <c r="C7" s="2" t="s">
        <v>29</v>
      </c>
      <c r="D7" s="8"/>
      <c r="E7" s="8"/>
      <c r="F7" s="8"/>
      <c r="G7" s="8"/>
      <c r="H7" s="38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</row>
    <row r="8" spans="1:22" ht="12">
      <c r="A8" s="31">
        <v>3020</v>
      </c>
      <c r="B8" s="31">
        <v>3020</v>
      </c>
      <c r="C8" s="2" t="s">
        <v>130</v>
      </c>
      <c r="D8" s="8"/>
      <c r="E8" s="8"/>
      <c r="F8" s="8"/>
      <c r="G8" s="8"/>
      <c r="H8" s="38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</row>
    <row r="9" spans="1:22" ht="12">
      <c r="A9" s="31">
        <v>3120</v>
      </c>
      <c r="B9" s="31">
        <v>3120</v>
      </c>
      <c r="C9" s="2" t="s">
        <v>30</v>
      </c>
      <c r="D9" s="8">
        <v>30000</v>
      </c>
      <c r="E9" s="8">
        <v>250000</v>
      </c>
      <c r="F9" s="8">
        <v>250000</v>
      </c>
      <c r="G9" s="8">
        <v>250000</v>
      </c>
      <c r="H9" s="38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</row>
    <row r="10" spans="1:22" ht="12">
      <c r="A10" s="31">
        <v>3125</v>
      </c>
      <c r="B10" s="31">
        <v>3125</v>
      </c>
      <c r="C10" s="2" t="s">
        <v>31</v>
      </c>
      <c r="D10" s="8"/>
      <c r="E10" s="8"/>
      <c r="F10" s="8"/>
      <c r="G10" s="8"/>
      <c r="H10" s="38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</row>
    <row r="11" spans="1:22" ht="12">
      <c r="A11" s="31">
        <v>3130</v>
      </c>
      <c r="B11" s="31">
        <v>3130</v>
      </c>
      <c r="C11" s="2" t="s">
        <v>32</v>
      </c>
      <c r="D11" s="8">
        <v>250000</v>
      </c>
      <c r="E11" s="8">
        <v>700000</v>
      </c>
      <c r="F11" s="8">
        <v>900000</v>
      </c>
      <c r="G11" s="8">
        <v>1200000</v>
      </c>
      <c r="H11" s="38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</row>
    <row r="12" spans="1:22" ht="12">
      <c r="A12" s="31">
        <v>3170</v>
      </c>
      <c r="B12" s="31">
        <v>3170</v>
      </c>
      <c r="C12" s="2" t="s">
        <v>133</v>
      </c>
      <c r="D12" s="8"/>
      <c r="E12" s="8"/>
      <c r="F12" s="8"/>
      <c r="G12" s="8" t="s">
        <v>134</v>
      </c>
      <c r="H12" s="38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</row>
    <row r="13" spans="1:22" ht="12">
      <c r="A13" s="31">
        <v>3200</v>
      </c>
      <c r="B13" s="31">
        <v>3200</v>
      </c>
      <c r="C13" s="2" t="s">
        <v>33</v>
      </c>
      <c r="D13" s="8"/>
      <c r="E13" s="8"/>
      <c r="F13" s="8"/>
      <c r="G13" s="8"/>
      <c r="H13" s="38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</row>
    <row r="14" spans="1:22" ht="12">
      <c r="A14" s="31">
        <v>3210</v>
      </c>
      <c r="B14" s="31">
        <v>3210</v>
      </c>
      <c r="C14" s="2" t="s">
        <v>34</v>
      </c>
      <c r="D14" s="8">
        <v>5000</v>
      </c>
      <c r="E14" s="8">
        <v>20000</v>
      </c>
      <c r="F14" s="8">
        <v>200000</v>
      </c>
      <c r="G14" s="8">
        <v>250000</v>
      </c>
      <c r="H14" s="38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</row>
    <row r="15" spans="1:22" ht="12">
      <c r="A15" s="31">
        <v>3215</v>
      </c>
      <c r="B15" s="31">
        <v>3215</v>
      </c>
      <c r="C15" s="2" t="s">
        <v>35</v>
      </c>
      <c r="D15" s="8"/>
      <c r="E15" s="8"/>
      <c r="F15" s="8"/>
      <c r="G15" s="8"/>
      <c r="H15" s="38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</row>
    <row r="16" spans="1:22" ht="12">
      <c r="A16" s="31">
        <v>3216</v>
      </c>
      <c r="B16" s="31">
        <v>3216</v>
      </c>
      <c r="C16" s="2" t="s">
        <v>136</v>
      </c>
      <c r="D16" s="21"/>
      <c r="E16" s="21"/>
      <c r="F16" s="21"/>
      <c r="G16" s="21"/>
      <c r="H16" s="38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</row>
    <row r="17" spans="1:22" ht="12">
      <c r="A17" s="31">
        <v>3217</v>
      </c>
      <c r="B17" s="31">
        <v>3217</v>
      </c>
      <c r="C17" s="2" t="s">
        <v>36</v>
      </c>
      <c r="D17" s="8"/>
      <c r="E17" s="8"/>
      <c r="F17" s="8"/>
      <c r="G17" s="8"/>
      <c r="H17" s="38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</row>
    <row r="18" spans="1:22" ht="12">
      <c r="A18" s="31">
        <v>3218</v>
      </c>
      <c r="B18" s="31">
        <v>3218</v>
      </c>
      <c r="C18" s="2" t="s">
        <v>129</v>
      </c>
      <c r="D18" s="8"/>
      <c r="E18" s="8"/>
      <c r="F18" s="8"/>
      <c r="G18" s="8"/>
      <c r="H18" s="38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</row>
    <row r="19" spans="1:22" ht="12">
      <c r="A19" s="31">
        <v>3220</v>
      </c>
      <c r="B19" s="31">
        <v>3220</v>
      </c>
      <c r="C19" s="2" t="s">
        <v>37</v>
      </c>
      <c r="D19" s="8">
        <v>1100000</v>
      </c>
      <c r="E19" s="8">
        <v>1150000</v>
      </c>
      <c r="F19" s="8">
        <v>1200000</v>
      </c>
      <c r="G19" s="8">
        <v>1300000</v>
      </c>
      <c r="H19" s="38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</row>
    <row r="20" spans="1:22" ht="12">
      <c r="A20" s="31">
        <v>3320</v>
      </c>
      <c r="B20" s="31">
        <v>3320</v>
      </c>
      <c r="C20" s="2" t="s">
        <v>38</v>
      </c>
      <c r="D20" s="8"/>
      <c r="E20" s="8"/>
      <c r="F20" s="8"/>
      <c r="G20" s="8"/>
      <c r="H20" s="38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</row>
    <row r="21" spans="1:22" ht="12">
      <c r="A21" s="31">
        <v>3321</v>
      </c>
      <c r="B21" s="31">
        <v>3321</v>
      </c>
      <c r="C21" s="2" t="s">
        <v>39</v>
      </c>
      <c r="D21" s="8"/>
      <c r="E21" s="8"/>
      <c r="F21" s="8"/>
      <c r="G21" s="8"/>
      <c r="H21" s="38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</row>
    <row r="22" spans="1:22" ht="12">
      <c r="A22" s="31">
        <v>3325</v>
      </c>
      <c r="B22" s="31">
        <v>3325</v>
      </c>
      <c r="C22" s="2" t="s">
        <v>12</v>
      </c>
      <c r="D22" s="8"/>
      <c r="E22" s="8"/>
      <c r="F22" s="8"/>
      <c r="G22" s="8">
        <v>100000</v>
      </c>
      <c r="H22" s="38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</row>
    <row r="23" spans="1:22" ht="12">
      <c r="A23" s="31">
        <v>3350</v>
      </c>
      <c r="B23" s="31">
        <v>3350</v>
      </c>
      <c r="C23" s="2" t="s">
        <v>40</v>
      </c>
      <c r="D23" s="8">
        <v>10000</v>
      </c>
      <c r="E23" s="8">
        <v>20000</v>
      </c>
      <c r="F23" s="8">
        <v>30000</v>
      </c>
      <c r="G23" s="8">
        <v>40000</v>
      </c>
      <c r="H23" s="38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</row>
    <row r="24" spans="1:22" ht="12">
      <c r="A24" s="31">
        <v>3360</v>
      </c>
      <c r="B24" s="31">
        <v>3360</v>
      </c>
      <c r="C24" s="2" t="s">
        <v>41</v>
      </c>
      <c r="D24" s="8"/>
      <c r="E24" s="8"/>
      <c r="F24" s="8"/>
      <c r="G24" s="8"/>
      <c r="H24" s="38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</row>
    <row r="25" spans="1:22" ht="12">
      <c r="A25" s="31">
        <v>3440</v>
      </c>
      <c r="B25" s="31">
        <v>3440</v>
      </c>
      <c r="C25" s="2" t="s">
        <v>16</v>
      </c>
      <c r="D25" s="8"/>
      <c r="E25" s="8"/>
      <c r="F25" s="8"/>
      <c r="G25" s="8"/>
      <c r="H25" s="38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</row>
    <row r="26" spans="1:22" ht="12">
      <c r="A26" s="31">
        <v>3500</v>
      </c>
      <c r="B26" s="31">
        <v>3500</v>
      </c>
      <c r="C26" s="2" t="s">
        <v>13</v>
      </c>
      <c r="D26" s="8"/>
      <c r="E26" s="8"/>
      <c r="F26" s="8"/>
      <c r="G26" s="8"/>
      <c r="H26" s="38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</row>
    <row r="27" spans="1:22" ht="12">
      <c r="A27" s="31">
        <v>3605</v>
      </c>
      <c r="B27" s="31">
        <v>3605</v>
      </c>
      <c r="C27" s="2" t="s">
        <v>42</v>
      </c>
      <c r="D27" s="8"/>
      <c r="E27" s="8"/>
      <c r="F27" s="8"/>
      <c r="G27" s="8"/>
      <c r="H27" s="38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</row>
    <row r="28" spans="1:22" ht="12">
      <c r="A28" s="31">
        <v>3610</v>
      </c>
      <c r="B28" s="31">
        <v>3610</v>
      </c>
      <c r="C28" s="2" t="s">
        <v>43</v>
      </c>
      <c r="D28" s="8">
        <v>33000</v>
      </c>
      <c r="E28" s="8">
        <v>66000</v>
      </c>
      <c r="F28" s="8">
        <v>99000</v>
      </c>
      <c r="G28" s="8">
        <v>132000</v>
      </c>
      <c r="H28" s="38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</row>
    <row r="29" spans="1:22" ht="12.75">
      <c r="A29" s="31"/>
      <c r="B29" s="31"/>
      <c r="C29" s="4" t="s">
        <v>3</v>
      </c>
      <c r="D29" s="9">
        <f>SUM(D7:D28)</f>
        <v>1428000</v>
      </c>
      <c r="E29" s="9">
        <f>SUM(E7:E28)</f>
        <v>2206000</v>
      </c>
      <c r="F29" s="9">
        <f>SUM(F7:F28)</f>
        <v>2679000</v>
      </c>
      <c r="G29" s="9">
        <f>SUM(G7:G28)</f>
        <v>3272000</v>
      </c>
      <c r="H29" s="38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</row>
    <row r="30" spans="1:22" ht="12">
      <c r="A30" s="31"/>
      <c r="B30" s="31"/>
      <c r="C30" s="2"/>
      <c r="D30" s="8"/>
      <c r="E30" s="8"/>
      <c r="F30" s="8"/>
      <c r="G30" s="8"/>
      <c r="H30" s="38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</row>
    <row r="31" spans="1:22" ht="12">
      <c r="A31" s="31">
        <v>3240</v>
      </c>
      <c r="B31" s="31">
        <v>3240</v>
      </c>
      <c r="C31" s="2" t="s">
        <v>126</v>
      </c>
      <c r="D31" s="8">
        <v>250000</v>
      </c>
      <c r="E31" s="8">
        <v>500000</v>
      </c>
      <c r="F31" s="8">
        <v>1100000</v>
      </c>
      <c r="G31" s="8">
        <v>1350000</v>
      </c>
      <c r="H31" s="24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</row>
    <row r="32" spans="1:22" ht="12">
      <c r="A32" s="31">
        <v>3441</v>
      </c>
      <c r="B32" s="31">
        <v>3441</v>
      </c>
      <c r="C32" s="2" t="s">
        <v>44</v>
      </c>
      <c r="D32" s="8"/>
      <c r="E32" s="8"/>
      <c r="F32" s="8"/>
      <c r="G32" s="8">
        <v>350000</v>
      </c>
      <c r="H32" s="38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</row>
    <row r="33" spans="1:22" ht="12">
      <c r="A33" s="31">
        <v>3461</v>
      </c>
      <c r="B33" s="31">
        <v>3461</v>
      </c>
      <c r="C33" s="2" t="s">
        <v>45</v>
      </c>
      <c r="D33" s="8"/>
      <c r="E33" s="8"/>
      <c r="F33" s="8">
        <v>700000</v>
      </c>
      <c r="G33" s="8">
        <v>700000</v>
      </c>
      <c r="H33" s="38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</row>
    <row r="34" spans="1:22" ht="12">
      <c r="A34" s="31">
        <v>3630</v>
      </c>
      <c r="B34" s="31">
        <v>3630</v>
      </c>
      <c r="C34" s="2" t="s">
        <v>46</v>
      </c>
      <c r="D34" s="8"/>
      <c r="E34" s="8"/>
      <c r="F34" s="8"/>
      <c r="G34" s="8"/>
      <c r="H34" s="38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</row>
    <row r="35" spans="1:22" ht="12">
      <c r="A35" s="31">
        <v>3800</v>
      </c>
      <c r="B35" s="31">
        <v>3800</v>
      </c>
      <c r="C35" s="2" t="s">
        <v>115</v>
      </c>
      <c r="D35" s="8"/>
      <c r="E35" s="8"/>
      <c r="F35" s="8"/>
      <c r="G35" s="8"/>
      <c r="H35" s="38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</row>
    <row r="36" spans="1:22" ht="12">
      <c r="A36" s="31">
        <v>3990</v>
      </c>
      <c r="B36" s="31">
        <v>3990</v>
      </c>
      <c r="C36" s="2" t="s">
        <v>47</v>
      </c>
      <c r="D36" s="8">
        <v>15000</v>
      </c>
      <c r="E36" s="8">
        <v>30000</v>
      </c>
      <c r="F36" s="8">
        <v>45000</v>
      </c>
      <c r="G36" s="8">
        <v>60000</v>
      </c>
      <c r="H36" s="38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</row>
    <row r="37" spans="1:22" ht="12">
      <c r="A37" s="31">
        <v>3995</v>
      </c>
      <c r="B37" s="31">
        <v>3995</v>
      </c>
      <c r="C37" s="2" t="s">
        <v>17</v>
      </c>
      <c r="D37" s="8"/>
      <c r="E37" s="8"/>
      <c r="F37" s="8"/>
      <c r="G37" s="8"/>
      <c r="H37" s="38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</row>
    <row r="38" spans="1:22" ht="12.75">
      <c r="A38" s="31"/>
      <c r="B38" s="31"/>
      <c r="C38" s="4" t="s">
        <v>10</v>
      </c>
      <c r="D38" s="9">
        <f>SUM(D31:D37)</f>
        <v>265000</v>
      </c>
      <c r="E38" s="9">
        <f>SUM(E31:E37)</f>
        <v>530000</v>
      </c>
      <c r="F38" s="9">
        <f>SUM(F31:F37)</f>
        <v>1845000</v>
      </c>
      <c r="G38" s="9">
        <f>SUM(G31:G37)</f>
        <v>2460000</v>
      </c>
      <c r="H38" s="38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</row>
    <row r="39" spans="1:22" ht="12.75">
      <c r="A39" s="32"/>
      <c r="B39" s="32"/>
      <c r="C39" s="4" t="s">
        <v>1</v>
      </c>
      <c r="D39" s="9">
        <f>D29+D38</f>
        <v>1693000</v>
      </c>
      <c r="E39" s="9">
        <f>E29+E38</f>
        <v>2736000</v>
      </c>
      <c r="F39" s="9">
        <f>F29+F38</f>
        <v>4524000</v>
      </c>
      <c r="G39" s="9">
        <f>G29+G38</f>
        <v>5732000</v>
      </c>
      <c r="H39" s="38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</row>
    <row r="40" spans="1:22" ht="12">
      <c r="A40" s="31"/>
      <c r="B40" s="31"/>
      <c r="C40" s="2"/>
      <c r="D40" s="8"/>
      <c r="E40" s="8"/>
      <c r="F40" s="8"/>
      <c r="G40" s="8"/>
      <c r="H40" s="38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</row>
    <row r="41" spans="1:22" ht="12">
      <c r="A41" s="31">
        <v>4220</v>
      </c>
      <c r="B41" s="31">
        <v>4220</v>
      </c>
      <c r="C41" s="2" t="s">
        <v>49</v>
      </c>
      <c r="D41" s="8"/>
      <c r="E41" s="8"/>
      <c r="F41" s="8"/>
      <c r="G41" s="8"/>
      <c r="H41" s="38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</row>
    <row r="42" spans="1:22" ht="12">
      <c r="A42" s="31">
        <v>4221</v>
      </c>
      <c r="B42" s="31">
        <v>4221</v>
      </c>
      <c r="C42" s="2" t="s">
        <v>18</v>
      </c>
      <c r="D42" s="8"/>
      <c r="E42" s="8"/>
      <c r="F42" s="8"/>
      <c r="G42" s="8"/>
      <c r="H42" s="38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</row>
    <row r="43" spans="1:22" ht="12">
      <c r="A43" s="31">
        <v>4222</v>
      </c>
      <c r="B43" s="31">
        <v>4222</v>
      </c>
      <c r="C43" s="2" t="s">
        <v>116</v>
      </c>
      <c r="D43" s="8"/>
      <c r="E43" s="8"/>
      <c r="F43" s="8"/>
      <c r="G43" s="8"/>
      <c r="H43" s="38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</row>
    <row r="44" spans="1:22" ht="12">
      <c r="A44" s="31">
        <v>4230</v>
      </c>
      <c r="B44" s="31">
        <v>4230</v>
      </c>
      <c r="C44" s="2" t="s">
        <v>120</v>
      </c>
      <c r="D44" s="8"/>
      <c r="E44" s="8"/>
      <c r="F44" s="8"/>
      <c r="G44" s="8"/>
      <c r="H44" s="38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</row>
    <row r="45" spans="1:22" ht="12">
      <c r="A45" s="31">
        <v>4241</v>
      </c>
      <c r="B45" s="31">
        <v>4241</v>
      </c>
      <c r="C45" s="2" t="s">
        <v>51</v>
      </c>
      <c r="D45" s="8"/>
      <c r="E45" s="8"/>
      <c r="F45" s="8"/>
      <c r="G45" s="8"/>
      <c r="H45" s="38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</row>
    <row r="46" spans="1:22" ht="12">
      <c r="A46" s="31">
        <v>4247</v>
      </c>
      <c r="B46" s="31">
        <v>4247</v>
      </c>
      <c r="C46" s="2" t="s">
        <v>19</v>
      </c>
      <c r="D46" s="8"/>
      <c r="E46" s="8"/>
      <c r="F46" s="8"/>
      <c r="G46" s="8"/>
      <c r="H46" s="38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</row>
    <row r="47" spans="1:22" ht="12">
      <c r="A47" s="31">
        <v>4280</v>
      </c>
      <c r="B47" s="31">
        <v>4280</v>
      </c>
      <c r="C47" s="2" t="s">
        <v>53</v>
      </c>
      <c r="D47" s="8"/>
      <c r="E47" s="8"/>
      <c r="F47" s="8"/>
      <c r="G47" s="8"/>
      <c r="H47" s="38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</row>
    <row r="48" spans="1:22" ht="12">
      <c r="A48" s="31">
        <v>4800</v>
      </c>
      <c r="B48" s="31">
        <v>4800</v>
      </c>
      <c r="C48" s="2" t="s">
        <v>128</v>
      </c>
      <c r="D48" s="8"/>
      <c r="E48" s="8"/>
      <c r="F48" s="8"/>
      <c r="G48" s="8"/>
      <c r="H48" s="38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</row>
    <row r="49" spans="1:22" ht="12">
      <c r="A49" s="31">
        <v>6550</v>
      </c>
      <c r="B49" s="31">
        <v>6550</v>
      </c>
      <c r="C49" s="2" t="s">
        <v>74</v>
      </c>
      <c r="D49" s="8">
        <v>10000</v>
      </c>
      <c r="E49" s="8">
        <v>10000</v>
      </c>
      <c r="F49" s="8">
        <v>40000</v>
      </c>
      <c r="G49" s="8">
        <v>40000</v>
      </c>
      <c r="H49" s="38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</row>
    <row r="50" spans="1:22" ht="12">
      <c r="A50" s="31">
        <v>6555</v>
      </c>
      <c r="B50" s="31">
        <v>6555</v>
      </c>
      <c r="C50" s="2" t="s">
        <v>75</v>
      </c>
      <c r="D50" s="8"/>
      <c r="E50" s="8"/>
      <c r="F50" s="8"/>
      <c r="G50" s="8"/>
      <c r="H50" s="38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</row>
    <row r="51" spans="1:22" ht="12.75">
      <c r="A51" s="32"/>
      <c r="B51" s="32"/>
      <c r="C51" s="4" t="s">
        <v>26</v>
      </c>
      <c r="D51" s="9">
        <f>SUM(D41:D50)</f>
        <v>10000</v>
      </c>
      <c r="E51" s="9">
        <f>SUM(E41:E50)</f>
        <v>10000</v>
      </c>
      <c r="F51" s="9">
        <f>SUM(F41:F50)</f>
        <v>40000</v>
      </c>
      <c r="G51" s="9">
        <f>SUM(G41:G50)</f>
        <v>40000</v>
      </c>
      <c r="H51" s="38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</row>
    <row r="52" spans="1:22" ht="12">
      <c r="A52" s="31"/>
      <c r="B52" s="31"/>
      <c r="C52" s="2"/>
      <c r="D52" s="8"/>
      <c r="E52" s="8"/>
      <c r="F52" s="8"/>
      <c r="G52" s="8"/>
      <c r="H52" s="38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</row>
    <row r="53" spans="1:22" ht="12">
      <c r="A53" s="31">
        <v>4225</v>
      </c>
      <c r="B53" s="31">
        <v>4225</v>
      </c>
      <c r="C53" s="2" t="s">
        <v>121</v>
      </c>
      <c r="D53" s="8"/>
      <c r="E53" s="8"/>
      <c r="F53" s="8"/>
      <c r="G53" s="8"/>
      <c r="H53" s="38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</row>
    <row r="54" spans="1:22" ht="12">
      <c r="A54" s="31">
        <v>4226</v>
      </c>
      <c r="B54" s="31">
        <v>4226</v>
      </c>
      <c r="C54" s="2" t="s">
        <v>137</v>
      </c>
      <c r="D54" s="21"/>
      <c r="E54" s="21"/>
      <c r="F54" s="21"/>
      <c r="G54" s="21"/>
      <c r="H54" s="38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</row>
    <row r="55" spans="1:22" ht="12">
      <c r="A55" s="31">
        <v>4228</v>
      </c>
      <c r="B55" s="31">
        <v>4228</v>
      </c>
      <c r="C55" s="2" t="s">
        <v>122</v>
      </c>
      <c r="D55" s="8"/>
      <c r="E55" s="8"/>
      <c r="F55" s="8"/>
      <c r="G55" s="8">
        <v>5000</v>
      </c>
      <c r="H55" s="38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</row>
    <row r="56" spans="1:22" ht="12">
      <c r="A56" s="31">
        <v>4331</v>
      </c>
      <c r="B56" s="31">
        <v>4331</v>
      </c>
      <c r="C56" s="2" t="s">
        <v>55</v>
      </c>
      <c r="D56" s="8">
        <v>10000</v>
      </c>
      <c r="E56" s="8">
        <v>20000</v>
      </c>
      <c r="F56" s="8">
        <v>30000</v>
      </c>
      <c r="G56" s="8">
        <v>40000</v>
      </c>
      <c r="H56" s="38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</row>
    <row r="57" spans="1:22" ht="12">
      <c r="A57" s="31">
        <v>7400</v>
      </c>
      <c r="B57" s="31">
        <v>7400</v>
      </c>
      <c r="C57" s="2" t="s">
        <v>94</v>
      </c>
      <c r="D57" s="8"/>
      <c r="E57" s="8"/>
      <c r="F57" s="8"/>
      <c r="G57" s="8"/>
      <c r="H57" s="38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</row>
    <row r="58" spans="1:22" ht="12.75">
      <c r="A58" s="32"/>
      <c r="B58" s="32"/>
      <c r="C58" s="4" t="s">
        <v>27</v>
      </c>
      <c r="D58" s="9">
        <f>SUM(D53:D57)</f>
        <v>10000</v>
      </c>
      <c r="E58" s="9">
        <f>SUM(E53:E57)</f>
        <v>20000</v>
      </c>
      <c r="F58" s="9">
        <f>SUM(F53:F57)</f>
        <v>30000</v>
      </c>
      <c r="G58" s="9">
        <f>SUM(G53:G57)</f>
        <v>45000</v>
      </c>
      <c r="H58" s="38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</row>
    <row r="59" spans="1:22" ht="12">
      <c r="A59" s="31"/>
      <c r="B59" s="31"/>
      <c r="C59" s="2"/>
      <c r="D59" s="8"/>
      <c r="E59" s="8"/>
      <c r="F59" s="8"/>
      <c r="G59" s="8"/>
      <c r="H59" s="38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</row>
    <row r="60" spans="1:22" ht="12">
      <c r="A60" s="31">
        <v>4300</v>
      </c>
      <c r="B60" s="31">
        <v>4300</v>
      </c>
      <c r="C60" s="2" t="s">
        <v>54</v>
      </c>
      <c r="D60" s="8">
        <v>200000</v>
      </c>
      <c r="E60" s="8">
        <v>500000</v>
      </c>
      <c r="F60" s="8">
        <v>600000</v>
      </c>
      <c r="G60" s="8">
        <v>750000</v>
      </c>
      <c r="H60" s="38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</row>
    <row r="61" spans="1:22" ht="12">
      <c r="A61" s="31">
        <v>4400</v>
      </c>
      <c r="B61" s="31">
        <v>4400</v>
      </c>
      <c r="C61" s="2" t="s">
        <v>123</v>
      </c>
      <c r="D61" s="8"/>
      <c r="E61" s="8"/>
      <c r="F61" s="8"/>
      <c r="G61" s="8"/>
      <c r="H61" s="38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</row>
    <row r="62" spans="1:22" ht="12">
      <c r="A62" s="31">
        <v>4990</v>
      </c>
      <c r="B62" s="31">
        <v>4990</v>
      </c>
      <c r="C62" s="2" t="s">
        <v>56</v>
      </c>
      <c r="D62" s="8"/>
      <c r="E62" s="8"/>
      <c r="F62" s="8"/>
      <c r="G62" s="8"/>
      <c r="H62" s="38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</row>
    <row r="63" spans="1:22" ht="12.75">
      <c r="A63" s="32"/>
      <c r="B63" s="32"/>
      <c r="C63" s="4" t="s">
        <v>28</v>
      </c>
      <c r="D63" s="9">
        <f>SUM(D60:D62)</f>
        <v>200000</v>
      </c>
      <c r="E63" s="9">
        <f>SUM(E60:E62)</f>
        <v>500000</v>
      </c>
      <c r="F63" s="9">
        <f>SUM(F60:F62)</f>
        <v>600000</v>
      </c>
      <c r="G63" s="9">
        <f>SUM(G60:G62)</f>
        <v>750000</v>
      </c>
      <c r="H63" s="38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</row>
    <row r="64" spans="1:22" ht="12">
      <c r="A64" s="31"/>
      <c r="B64" s="31"/>
      <c r="C64" s="2"/>
      <c r="D64" s="8"/>
      <c r="E64" s="8"/>
      <c r="F64" s="8"/>
      <c r="G64" s="8"/>
      <c r="H64" s="38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</row>
    <row r="65" spans="1:22" ht="12.75">
      <c r="A65" s="32"/>
      <c r="B65" s="32"/>
      <c r="C65" s="4" t="s">
        <v>4</v>
      </c>
      <c r="D65" s="9">
        <f>+D63+D58+D51</f>
        <v>220000</v>
      </c>
      <c r="E65" s="9">
        <f>+E63+E58+E51</f>
        <v>530000</v>
      </c>
      <c r="F65" s="9">
        <f>+F63+F58+F51</f>
        <v>670000</v>
      </c>
      <c r="G65" s="9">
        <f>+G63+G58+G51</f>
        <v>835000</v>
      </c>
      <c r="H65" s="38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</row>
    <row r="66" spans="1:22" ht="12">
      <c r="A66" s="31"/>
      <c r="B66" s="31"/>
      <c r="C66" s="2"/>
      <c r="D66" s="8"/>
      <c r="E66" s="8"/>
      <c r="F66" s="8"/>
      <c r="G66" s="8"/>
      <c r="H66" s="38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</row>
    <row r="67" spans="1:22" ht="12">
      <c r="A67" s="31">
        <v>4240</v>
      </c>
      <c r="B67" s="31">
        <v>4240</v>
      </c>
      <c r="C67" s="2" t="s">
        <v>50</v>
      </c>
      <c r="D67" s="8"/>
      <c r="E67" s="8"/>
      <c r="F67" s="8"/>
      <c r="G67" s="8"/>
      <c r="H67" s="38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</row>
    <row r="68" spans="1:22" ht="12">
      <c r="A68" s="31">
        <v>4250</v>
      </c>
      <c r="B68" s="31">
        <v>4250</v>
      </c>
      <c r="C68" s="2" t="s">
        <v>52</v>
      </c>
      <c r="D68" s="8"/>
      <c r="E68" s="8"/>
      <c r="F68" s="8"/>
      <c r="G68" s="8"/>
      <c r="H68" s="38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</row>
    <row r="69" spans="1:22" ht="12">
      <c r="A69" s="31">
        <v>5000</v>
      </c>
      <c r="B69" s="31">
        <v>5000</v>
      </c>
      <c r="C69" s="2" t="s">
        <v>57</v>
      </c>
      <c r="D69" s="8">
        <v>500000</v>
      </c>
      <c r="E69" s="8">
        <v>1000000</v>
      </c>
      <c r="F69" s="8">
        <v>1500000</v>
      </c>
      <c r="G69" s="8">
        <v>2000000</v>
      </c>
      <c r="H69" s="38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</row>
    <row r="70" spans="1:22" ht="12">
      <c r="A70" s="31">
        <v>5006</v>
      </c>
      <c r="B70" s="31">
        <v>5006</v>
      </c>
      <c r="C70" s="2" t="s">
        <v>111</v>
      </c>
      <c r="D70" s="8"/>
      <c r="E70" s="8"/>
      <c r="F70" s="8"/>
      <c r="G70" s="8"/>
      <c r="H70" s="38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</row>
    <row r="71" spans="1:22" ht="12">
      <c r="A71" s="31">
        <v>5007</v>
      </c>
      <c r="B71" s="31">
        <v>5007</v>
      </c>
      <c r="C71" s="2" t="s">
        <v>25</v>
      </c>
      <c r="D71" s="8">
        <v>100000</v>
      </c>
      <c r="E71" s="8">
        <v>200000</v>
      </c>
      <c r="F71" s="8">
        <v>300000</v>
      </c>
      <c r="G71" s="8">
        <v>400000</v>
      </c>
      <c r="H71" s="38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</row>
    <row r="72" spans="1:22" ht="12">
      <c r="A72" s="31">
        <v>5008</v>
      </c>
      <c r="B72" s="31">
        <v>5008</v>
      </c>
      <c r="C72" s="2" t="s">
        <v>117</v>
      </c>
      <c r="D72" s="8"/>
      <c r="E72" s="8"/>
      <c r="F72" s="8"/>
      <c r="G72" s="8"/>
      <c r="H72" s="38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</row>
    <row r="73" spans="1:22" ht="12">
      <c r="A73" s="31">
        <v>5010</v>
      </c>
      <c r="B73" s="31">
        <v>5010</v>
      </c>
      <c r="C73" s="2" t="s">
        <v>58</v>
      </c>
      <c r="D73" s="8"/>
      <c r="E73" s="8"/>
      <c r="F73" s="8"/>
      <c r="G73" s="8"/>
      <c r="H73" s="38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</row>
    <row r="74" spans="1:22" ht="12">
      <c r="A74" s="31">
        <v>5040</v>
      </c>
      <c r="B74" s="31">
        <v>5040</v>
      </c>
      <c r="C74" s="2" t="s">
        <v>15</v>
      </c>
      <c r="D74" s="8"/>
      <c r="E74" s="8"/>
      <c r="F74" s="8"/>
      <c r="G74" s="8"/>
      <c r="H74" s="38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</row>
    <row r="75" spans="1:22" ht="12">
      <c r="A75" s="31">
        <v>5050</v>
      </c>
      <c r="B75" s="31">
        <v>5050</v>
      </c>
      <c r="C75" s="2" t="s">
        <v>124</v>
      </c>
      <c r="D75" s="8"/>
      <c r="E75" s="8"/>
      <c r="F75" s="8"/>
      <c r="G75" s="8"/>
      <c r="H75" s="38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</row>
    <row r="76" spans="1:22" ht="12">
      <c r="A76" s="31">
        <v>5090</v>
      </c>
      <c r="B76" s="31">
        <v>5090</v>
      </c>
      <c r="C76" s="2" t="s">
        <v>59</v>
      </c>
      <c r="D76" s="8"/>
      <c r="E76" s="8"/>
      <c r="F76" s="8"/>
      <c r="G76" s="8"/>
      <c r="H76" s="38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</row>
    <row r="77" spans="1:22" ht="12">
      <c r="A77" s="31">
        <v>5100</v>
      </c>
      <c r="B77" s="31">
        <v>5100</v>
      </c>
      <c r="C77" s="2" t="s">
        <v>20</v>
      </c>
      <c r="D77" s="8"/>
      <c r="E77" s="8"/>
      <c r="F77" s="8"/>
      <c r="G77" s="8"/>
      <c r="H77" s="38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</row>
    <row r="78" spans="1:22" ht="12">
      <c r="A78" s="31">
        <v>5180</v>
      </c>
      <c r="B78" s="31">
        <v>5180</v>
      </c>
      <c r="C78" s="2" t="s">
        <v>60</v>
      </c>
      <c r="D78" s="8">
        <v>55000</v>
      </c>
      <c r="E78" s="8">
        <v>110000</v>
      </c>
      <c r="F78" s="8">
        <v>165000</v>
      </c>
      <c r="G78" s="8">
        <v>220000</v>
      </c>
      <c r="H78" s="38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</row>
    <row r="79" spans="1:22" ht="12">
      <c r="A79" s="31">
        <v>5182</v>
      </c>
      <c r="B79" s="31">
        <v>5182</v>
      </c>
      <c r="C79" s="2" t="s">
        <v>61</v>
      </c>
      <c r="D79" s="8">
        <v>7000</v>
      </c>
      <c r="E79" s="8">
        <v>14000</v>
      </c>
      <c r="F79" s="8">
        <v>21000</v>
      </c>
      <c r="G79" s="8">
        <v>28000</v>
      </c>
      <c r="H79" s="38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</row>
    <row r="80" spans="1:22" ht="12">
      <c r="A80" s="31">
        <v>5210</v>
      </c>
      <c r="B80" s="31">
        <v>5210</v>
      </c>
      <c r="C80" s="2" t="s">
        <v>62</v>
      </c>
      <c r="D80" s="8">
        <v>1500</v>
      </c>
      <c r="E80" s="8">
        <v>3000</v>
      </c>
      <c r="F80" s="8">
        <v>4500</v>
      </c>
      <c r="G80" s="8">
        <v>6000</v>
      </c>
      <c r="H80" s="38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</row>
    <row r="81" spans="1:22" ht="12">
      <c r="A81" s="31">
        <v>5230</v>
      </c>
      <c r="B81" s="31">
        <v>5230</v>
      </c>
      <c r="C81" s="2" t="s">
        <v>21</v>
      </c>
      <c r="D81" s="8"/>
      <c r="E81" s="8"/>
      <c r="F81" s="8"/>
      <c r="G81" s="8"/>
      <c r="H81" s="38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</row>
    <row r="82" spans="1:22" ht="12">
      <c r="A82" s="31">
        <v>5231</v>
      </c>
      <c r="B82" s="31">
        <v>5231</v>
      </c>
      <c r="C82" s="2" t="s">
        <v>22</v>
      </c>
      <c r="D82" s="8"/>
      <c r="E82" s="8"/>
      <c r="F82" s="8"/>
      <c r="G82" s="8"/>
      <c r="H82" s="38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</row>
    <row r="83" spans="1:22" ht="12">
      <c r="A83" s="31">
        <v>5250</v>
      </c>
      <c r="B83" s="31">
        <v>5250</v>
      </c>
      <c r="C83" s="2" t="s">
        <v>63</v>
      </c>
      <c r="D83" s="8"/>
      <c r="E83" s="8"/>
      <c r="F83" s="8"/>
      <c r="G83" s="8"/>
      <c r="H83" s="38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</row>
    <row r="84" spans="1:22" ht="12">
      <c r="A84" s="31">
        <v>5290</v>
      </c>
      <c r="B84" s="31">
        <v>5290</v>
      </c>
      <c r="C84" s="2" t="s">
        <v>64</v>
      </c>
      <c r="D84" s="8"/>
      <c r="E84" s="8"/>
      <c r="F84" s="8"/>
      <c r="G84" s="8"/>
      <c r="H84" s="38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</row>
    <row r="85" spans="1:22" ht="12">
      <c r="A85" s="31">
        <v>5330</v>
      </c>
      <c r="B85" s="31">
        <v>5330</v>
      </c>
      <c r="C85" s="2" t="s">
        <v>65</v>
      </c>
      <c r="D85" s="8"/>
      <c r="E85" s="8"/>
      <c r="F85" s="8"/>
      <c r="G85" s="8"/>
      <c r="H85" s="38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</row>
    <row r="86" spans="1:22" ht="12">
      <c r="A86" s="31">
        <v>5400</v>
      </c>
      <c r="B86" s="31">
        <v>5400</v>
      </c>
      <c r="C86" s="2" t="s">
        <v>66</v>
      </c>
      <c r="D86" s="8">
        <v>75000</v>
      </c>
      <c r="E86" s="8">
        <v>150000</v>
      </c>
      <c r="F86" s="8">
        <v>225000</v>
      </c>
      <c r="G86" s="8">
        <v>300000</v>
      </c>
      <c r="H86" s="38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</row>
    <row r="87" spans="1:22" ht="12">
      <c r="A87" s="31">
        <v>5425</v>
      </c>
      <c r="B87" s="31">
        <v>5425</v>
      </c>
      <c r="C87" s="2" t="s">
        <v>67</v>
      </c>
      <c r="D87" s="8">
        <v>20000</v>
      </c>
      <c r="E87" s="8">
        <v>40000</v>
      </c>
      <c r="F87" s="8">
        <v>60000</v>
      </c>
      <c r="G87" s="8">
        <v>30000</v>
      </c>
      <c r="H87" s="38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</row>
    <row r="88" spans="1:22" ht="12">
      <c r="A88" s="31">
        <v>5800</v>
      </c>
      <c r="B88" s="31">
        <v>5800</v>
      </c>
      <c r="C88" s="2" t="s">
        <v>23</v>
      </c>
      <c r="D88" s="8"/>
      <c r="E88" s="8"/>
      <c r="F88" s="8"/>
      <c r="G88" s="8"/>
      <c r="H88" s="38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</row>
    <row r="89" spans="1:22" ht="12">
      <c r="A89" s="31">
        <v>5910</v>
      </c>
      <c r="B89" s="31">
        <v>5910</v>
      </c>
      <c r="C89" s="2" t="s">
        <v>119</v>
      </c>
      <c r="D89" s="8">
        <v>6000</v>
      </c>
      <c r="E89" s="8">
        <v>12000</v>
      </c>
      <c r="F89" s="8">
        <v>18000</v>
      </c>
      <c r="G89" s="8">
        <v>24000</v>
      </c>
      <c r="H89" s="38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</row>
    <row r="90" spans="1:22" ht="12">
      <c r="A90" s="31">
        <v>5950</v>
      </c>
      <c r="B90" s="31">
        <v>5950</v>
      </c>
      <c r="C90" s="6" t="s">
        <v>68</v>
      </c>
      <c r="D90" s="8"/>
      <c r="E90" s="8"/>
      <c r="F90" s="8"/>
      <c r="G90" s="8"/>
      <c r="H90" s="38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</row>
    <row r="91" spans="1:22" ht="12">
      <c r="A91" s="31">
        <v>5990</v>
      </c>
      <c r="B91" s="31">
        <v>5990</v>
      </c>
      <c r="C91" s="2" t="s">
        <v>69</v>
      </c>
      <c r="D91" s="8"/>
      <c r="E91" s="8"/>
      <c r="F91" s="8"/>
      <c r="G91" s="8"/>
      <c r="H91" s="38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</row>
    <row r="92" spans="1:22" ht="12">
      <c r="A92" s="31">
        <v>7100</v>
      </c>
      <c r="B92" s="31">
        <v>7100</v>
      </c>
      <c r="C92" s="2" t="s">
        <v>91</v>
      </c>
      <c r="D92" s="8"/>
      <c r="E92" s="8"/>
      <c r="F92" s="8"/>
      <c r="G92" s="8"/>
      <c r="H92" s="38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</row>
    <row r="93" spans="1:22" ht="12.75">
      <c r="A93" s="32"/>
      <c r="B93" s="32"/>
      <c r="C93" s="4" t="s">
        <v>5</v>
      </c>
      <c r="D93" s="9">
        <f>SUM(D67:D92)</f>
        <v>764500</v>
      </c>
      <c r="E93" s="9">
        <f>SUM(E67:E92)</f>
        <v>1529000</v>
      </c>
      <c r="F93" s="9">
        <f>SUM(F67:F92)</f>
        <v>2293500</v>
      </c>
      <c r="G93" s="9">
        <f>SUM(G67:G92)</f>
        <v>3008000</v>
      </c>
      <c r="H93" s="38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</row>
    <row r="94" spans="1:22" ht="12">
      <c r="A94" s="31"/>
      <c r="B94" s="31"/>
      <c r="C94" s="2"/>
      <c r="D94" s="8"/>
      <c r="E94" s="8"/>
      <c r="F94" s="8"/>
      <c r="G94" s="8"/>
      <c r="H94" s="38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</row>
    <row r="95" spans="1:22" ht="12">
      <c r="A95" s="31">
        <v>4120</v>
      </c>
      <c r="B95" s="31">
        <v>4120</v>
      </c>
      <c r="C95" s="2" t="s">
        <v>48</v>
      </c>
      <c r="D95" s="8"/>
      <c r="E95" s="8">
        <v>10000</v>
      </c>
      <c r="F95" s="8">
        <v>15000</v>
      </c>
      <c r="G95" s="8">
        <v>20000</v>
      </c>
      <c r="H95" s="38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</row>
    <row r="96" spans="1:22" ht="12">
      <c r="A96" s="31">
        <v>6320</v>
      </c>
      <c r="B96" s="31">
        <v>6320</v>
      </c>
      <c r="C96" s="2" t="s">
        <v>70</v>
      </c>
      <c r="D96" s="8">
        <v>30000</v>
      </c>
      <c r="E96" s="8">
        <v>60000</v>
      </c>
      <c r="F96" s="8">
        <v>90000</v>
      </c>
      <c r="G96" s="8">
        <v>140000</v>
      </c>
      <c r="H96" s="38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</row>
    <row r="97" spans="1:22" ht="12">
      <c r="A97" s="31">
        <v>6340</v>
      </c>
      <c r="B97" s="31">
        <v>6340</v>
      </c>
      <c r="C97" s="2" t="s">
        <v>71</v>
      </c>
      <c r="D97" s="8">
        <v>100000</v>
      </c>
      <c r="E97" s="8">
        <v>150000</v>
      </c>
      <c r="F97" s="8">
        <v>200000</v>
      </c>
      <c r="G97" s="8">
        <v>300000</v>
      </c>
      <c r="H97" s="38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</row>
    <row r="98" spans="1:22" ht="12">
      <c r="A98" s="31">
        <v>6400</v>
      </c>
      <c r="B98" s="31">
        <v>6400</v>
      </c>
      <c r="C98" s="2" t="s">
        <v>125</v>
      </c>
      <c r="D98" s="8"/>
      <c r="E98" s="8"/>
      <c r="F98" s="8"/>
      <c r="G98" s="8"/>
      <c r="H98" s="38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</row>
    <row r="99" spans="1:22" ht="12">
      <c r="A99" s="31">
        <v>6420</v>
      </c>
      <c r="B99" s="31">
        <v>6420</v>
      </c>
      <c r="C99" s="2" t="s">
        <v>72</v>
      </c>
      <c r="D99" s="8">
        <v>40000</v>
      </c>
      <c r="E99" s="8">
        <v>50000</v>
      </c>
      <c r="F99" s="8">
        <v>80000</v>
      </c>
      <c r="G99" s="8">
        <v>90000</v>
      </c>
      <c r="H99" s="38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</row>
    <row r="100" spans="1:22" ht="12">
      <c r="A100" s="31">
        <v>6500</v>
      </c>
      <c r="B100" s="31">
        <v>6500</v>
      </c>
      <c r="C100" s="2" t="s">
        <v>73</v>
      </c>
      <c r="D100" s="8">
        <v>5000</v>
      </c>
      <c r="E100" s="8">
        <v>10000</v>
      </c>
      <c r="F100" s="8">
        <v>15000</v>
      </c>
      <c r="G100" s="8">
        <v>20000</v>
      </c>
      <c r="H100" s="38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</row>
    <row r="101" spans="1:22" ht="12">
      <c r="A101" s="31">
        <v>6600</v>
      </c>
      <c r="B101" s="31">
        <v>6600</v>
      </c>
      <c r="C101" s="2" t="s">
        <v>76</v>
      </c>
      <c r="D101" s="8"/>
      <c r="E101" s="8"/>
      <c r="F101" s="8"/>
      <c r="G101" s="8"/>
      <c r="H101" s="38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</row>
    <row r="102" spans="1:22" ht="12">
      <c r="A102" s="31">
        <v>6620</v>
      </c>
      <c r="B102" s="31">
        <v>6620</v>
      </c>
      <c r="C102" s="2" t="s">
        <v>77</v>
      </c>
      <c r="D102" s="8"/>
      <c r="E102" s="8"/>
      <c r="F102" s="8"/>
      <c r="G102" s="8"/>
      <c r="H102" s="38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</row>
    <row r="103" spans="1:22" ht="12">
      <c r="A103" s="31">
        <v>6625</v>
      </c>
      <c r="B103" s="31">
        <v>6625</v>
      </c>
      <c r="C103" s="2" t="s">
        <v>78</v>
      </c>
      <c r="D103" s="8">
        <v>30000</v>
      </c>
      <c r="E103" s="8">
        <v>60000</v>
      </c>
      <c r="F103" s="8">
        <v>90000</v>
      </c>
      <c r="G103" s="8">
        <v>120000</v>
      </c>
      <c r="H103" s="38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</row>
    <row r="104" spans="1:22" ht="12">
      <c r="A104" s="31">
        <v>6630</v>
      </c>
      <c r="B104" s="31">
        <v>6630</v>
      </c>
      <c r="C104" s="2" t="s">
        <v>79</v>
      </c>
      <c r="D104" s="8">
        <v>10000</v>
      </c>
      <c r="E104" s="8">
        <v>20000</v>
      </c>
      <c r="F104" s="8">
        <v>30000</v>
      </c>
      <c r="G104" s="8">
        <v>40000</v>
      </c>
      <c r="H104" s="38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</row>
    <row r="105" spans="1:22" ht="12">
      <c r="A105" s="31">
        <v>6700</v>
      </c>
      <c r="B105" s="31">
        <v>6700</v>
      </c>
      <c r="C105" s="2" t="s">
        <v>80</v>
      </c>
      <c r="D105" s="8">
        <v>50000</v>
      </c>
      <c r="E105" s="8">
        <v>50000</v>
      </c>
      <c r="F105" s="8">
        <v>60000</v>
      </c>
      <c r="G105" s="8">
        <v>80000</v>
      </c>
      <c r="H105" s="38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</row>
    <row r="106" spans="1:22" ht="12">
      <c r="A106" s="31">
        <v>6710</v>
      </c>
      <c r="B106" s="31">
        <v>6710</v>
      </c>
      <c r="C106" s="2" t="s">
        <v>81</v>
      </c>
      <c r="D106" s="8">
        <v>100000</v>
      </c>
      <c r="E106" s="8">
        <v>200000</v>
      </c>
      <c r="F106" s="8">
        <v>300000</v>
      </c>
      <c r="G106" s="8">
        <v>400000</v>
      </c>
      <c r="H106" s="38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</row>
    <row r="107" spans="1:22" ht="12">
      <c r="A107" s="31">
        <v>6790</v>
      </c>
      <c r="B107" s="31">
        <v>6790</v>
      </c>
      <c r="C107" s="2" t="s">
        <v>82</v>
      </c>
      <c r="D107" s="8"/>
      <c r="E107" s="8"/>
      <c r="F107" s="8"/>
      <c r="G107" s="8"/>
      <c r="H107" s="38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</row>
    <row r="108" spans="1:22" ht="12">
      <c r="A108" s="31">
        <v>6800</v>
      </c>
      <c r="B108" s="31">
        <v>6800</v>
      </c>
      <c r="C108" s="2" t="s">
        <v>83</v>
      </c>
      <c r="D108" s="8">
        <v>5000</v>
      </c>
      <c r="E108" s="8">
        <v>5000</v>
      </c>
      <c r="F108" s="8">
        <v>10000</v>
      </c>
      <c r="G108" s="8">
        <v>10000</v>
      </c>
      <c r="H108" s="38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</row>
    <row r="109" spans="1:22" ht="12">
      <c r="A109" s="31">
        <v>6815</v>
      </c>
      <c r="B109" s="31">
        <v>6815</v>
      </c>
      <c r="C109" s="2" t="s">
        <v>84</v>
      </c>
      <c r="D109" s="8"/>
      <c r="E109" s="8"/>
      <c r="F109" s="8"/>
      <c r="G109" s="8"/>
      <c r="H109" s="38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</row>
    <row r="110" spans="1:22" ht="12">
      <c r="A110" s="31">
        <v>6820</v>
      </c>
      <c r="B110" s="31">
        <v>6820</v>
      </c>
      <c r="C110" s="2" t="s">
        <v>85</v>
      </c>
      <c r="D110" s="8"/>
      <c r="E110" s="8"/>
      <c r="F110" s="8"/>
      <c r="G110" s="8"/>
      <c r="H110" s="38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</row>
    <row r="111" spans="1:22" ht="12">
      <c r="A111" s="31">
        <v>6860</v>
      </c>
      <c r="B111" s="31">
        <v>6860</v>
      </c>
      <c r="C111" s="2" t="s">
        <v>86</v>
      </c>
      <c r="D111" s="8"/>
      <c r="E111" s="8"/>
      <c r="F111" s="8"/>
      <c r="G111" s="8"/>
      <c r="H111" s="38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</row>
    <row r="112" spans="1:22" ht="12">
      <c r="A112" s="31">
        <v>6900</v>
      </c>
      <c r="B112" s="31">
        <v>6900</v>
      </c>
      <c r="C112" s="2" t="s">
        <v>87</v>
      </c>
      <c r="D112" s="8"/>
      <c r="E112" s="8"/>
      <c r="F112" s="8"/>
      <c r="G112" s="8"/>
      <c r="H112" s="38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</row>
    <row r="113" spans="1:22" ht="12">
      <c r="A113" s="31">
        <v>6920</v>
      </c>
      <c r="B113" s="31">
        <v>6920</v>
      </c>
      <c r="C113" s="2" t="s">
        <v>88</v>
      </c>
      <c r="D113" s="8">
        <v>2000</v>
      </c>
      <c r="E113" s="8">
        <v>4000</v>
      </c>
      <c r="F113" s="8">
        <v>6000</v>
      </c>
      <c r="G113" s="8">
        <v>8000</v>
      </c>
      <c r="H113" s="38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</row>
    <row r="114" spans="1:22" ht="12">
      <c r="A114" s="31">
        <v>6930</v>
      </c>
      <c r="B114" s="31">
        <v>6930</v>
      </c>
      <c r="C114" s="2" t="s">
        <v>89</v>
      </c>
      <c r="D114" s="8">
        <v>8500</v>
      </c>
      <c r="E114" s="8">
        <v>17000</v>
      </c>
      <c r="F114" s="8">
        <v>25500</v>
      </c>
      <c r="G114" s="8">
        <v>34000</v>
      </c>
      <c r="H114" s="38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</row>
    <row r="115" spans="1:22" ht="12">
      <c r="A115" s="31">
        <v>6940</v>
      </c>
      <c r="B115" s="31">
        <v>6940</v>
      </c>
      <c r="C115" s="2" t="s">
        <v>90</v>
      </c>
      <c r="D115" s="8"/>
      <c r="E115" s="8"/>
      <c r="F115" s="8"/>
      <c r="G115" s="8"/>
      <c r="H115" s="38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</row>
    <row r="116" spans="1:22" ht="12">
      <c r="A116" s="31">
        <v>7140</v>
      </c>
      <c r="B116" s="31">
        <v>7140</v>
      </c>
      <c r="C116" s="2" t="s">
        <v>92</v>
      </c>
      <c r="D116" s="8"/>
      <c r="E116" s="8"/>
      <c r="F116" s="8"/>
      <c r="G116" s="8"/>
      <c r="H116" s="38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</row>
    <row r="117" spans="1:22" ht="12">
      <c r="A117" s="31">
        <v>7320</v>
      </c>
      <c r="B117" s="31">
        <v>7320</v>
      </c>
      <c r="C117" s="2" t="s">
        <v>93</v>
      </c>
      <c r="D117" s="8"/>
      <c r="E117" s="8"/>
      <c r="F117" s="8"/>
      <c r="G117" s="8"/>
      <c r="H117" s="38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</row>
    <row r="118" spans="1:22" ht="12">
      <c r="A118" s="31">
        <v>7430</v>
      </c>
      <c r="B118" s="31">
        <v>7430</v>
      </c>
      <c r="C118" s="2" t="s">
        <v>95</v>
      </c>
      <c r="D118" s="8"/>
      <c r="E118" s="8"/>
      <c r="F118" s="8"/>
      <c r="G118" s="8"/>
      <c r="H118" s="38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</row>
    <row r="119" spans="1:22" ht="12">
      <c r="A119" s="31">
        <v>7500</v>
      </c>
      <c r="B119" s="31">
        <v>7500</v>
      </c>
      <c r="C119" s="2" t="s">
        <v>96</v>
      </c>
      <c r="D119" s="8"/>
      <c r="E119" s="8"/>
      <c r="F119" s="8">
        <v>180000</v>
      </c>
      <c r="G119" s="8">
        <v>180000</v>
      </c>
      <c r="H119" s="38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</row>
    <row r="120" spans="1:22" ht="12">
      <c r="A120" s="31">
        <v>7601</v>
      </c>
      <c r="B120" s="31">
        <v>7601</v>
      </c>
      <c r="C120" s="2" t="s">
        <v>97</v>
      </c>
      <c r="D120" s="8"/>
      <c r="E120" s="8"/>
      <c r="F120" s="8"/>
      <c r="G120" s="8"/>
      <c r="H120" s="38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</row>
    <row r="121" spans="1:22" ht="12">
      <c r="A121" s="31">
        <v>7740</v>
      </c>
      <c r="B121" s="31">
        <v>7740</v>
      </c>
      <c r="C121" s="2" t="s">
        <v>98</v>
      </c>
      <c r="D121" s="8"/>
      <c r="E121" s="8"/>
      <c r="F121" s="8"/>
      <c r="G121" s="8"/>
      <c r="H121" s="38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</row>
    <row r="122" spans="1:22" ht="12">
      <c r="A122" s="31">
        <v>7770</v>
      </c>
      <c r="B122" s="31">
        <v>7770</v>
      </c>
      <c r="C122" s="2" t="s">
        <v>99</v>
      </c>
      <c r="D122" s="8">
        <v>5000</v>
      </c>
      <c r="E122" s="8">
        <v>10000</v>
      </c>
      <c r="F122" s="8">
        <v>15000</v>
      </c>
      <c r="G122" s="8">
        <v>20000</v>
      </c>
      <c r="H122" s="38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</row>
    <row r="123" spans="1:22" ht="12">
      <c r="A123" s="31">
        <v>7780</v>
      </c>
      <c r="B123" s="31">
        <v>7780</v>
      </c>
      <c r="C123" s="2" t="s">
        <v>100</v>
      </c>
      <c r="D123" s="8"/>
      <c r="E123" s="8"/>
      <c r="F123" s="8"/>
      <c r="G123" s="8"/>
      <c r="H123" s="38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</row>
    <row r="124" spans="1:22" ht="12">
      <c r="A124" s="31">
        <v>7790</v>
      </c>
      <c r="B124" s="31">
        <v>7790</v>
      </c>
      <c r="C124" s="2" t="s">
        <v>101</v>
      </c>
      <c r="D124" s="8">
        <v>5000</v>
      </c>
      <c r="E124" s="8">
        <v>10000</v>
      </c>
      <c r="F124" s="8">
        <v>15000</v>
      </c>
      <c r="G124" s="8">
        <v>20000</v>
      </c>
      <c r="H124" s="38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</row>
    <row r="125" spans="1:22" ht="12">
      <c r="A125" s="31">
        <v>7791</v>
      </c>
      <c r="B125" s="31">
        <v>7791</v>
      </c>
      <c r="C125" s="2" t="s">
        <v>110</v>
      </c>
      <c r="D125" s="8"/>
      <c r="E125" s="8"/>
      <c r="F125" s="8"/>
      <c r="G125" s="8"/>
      <c r="H125" s="38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</row>
    <row r="126" spans="1:22" ht="12">
      <c r="A126" s="31">
        <v>7795</v>
      </c>
      <c r="B126" s="31">
        <v>7795</v>
      </c>
      <c r="C126" s="2" t="s">
        <v>112</v>
      </c>
      <c r="D126" s="8">
        <v>10000</v>
      </c>
      <c r="E126" s="8">
        <v>20000</v>
      </c>
      <c r="F126" s="8">
        <v>30000</v>
      </c>
      <c r="G126" s="8">
        <v>40000</v>
      </c>
      <c r="H126" s="38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</row>
    <row r="127" spans="1:22" ht="12">
      <c r="A127" s="31">
        <v>7796</v>
      </c>
      <c r="B127" s="31">
        <v>7796</v>
      </c>
      <c r="C127" s="2" t="s">
        <v>113</v>
      </c>
      <c r="D127" s="8"/>
      <c r="E127" s="8"/>
      <c r="F127" s="8"/>
      <c r="G127" s="8"/>
      <c r="H127" s="38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</row>
    <row r="128" spans="1:22" ht="12">
      <c r="A128" s="31">
        <v>7797</v>
      </c>
      <c r="B128" s="31">
        <v>7797</v>
      </c>
      <c r="C128" s="2" t="s">
        <v>114</v>
      </c>
      <c r="D128" s="8"/>
      <c r="E128" s="8"/>
      <c r="F128" s="8"/>
      <c r="G128" s="8"/>
      <c r="H128" s="38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</row>
    <row r="129" spans="1:22" ht="12">
      <c r="A129" s="31">
        <v>7798</v>
      </c>
      <c r="B129" s="31">
        <v>7798</v>
      </c>
      <c r="C129" s="2" t="s">
        <v>118</v>
      </c>
      <c r="D129" s="8"/>
      <c r="E129" s="8"/>
      <c r="F129" s="8"/>
      <c r="G129" s="8"/>
      <c r="H129" s="38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</row>
    <row r="130" spans="1:22" ht="12">
      <c r="A130" s="31">
        <v>7799</v>
      </c>
      <c r="B130" s="31">
        <v>7799</v>
      </c>
      <c r="C130" s="2" t="s">
        <v>127</v>
      </c>
      <c r="D130" s="8"/>
      <c r="E130" s="8"/>
      <c r="F130" s="8"/>
      <c r="G130" s="8"/>
      <c r="H130" s="38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</row>
    <row r="131" spans="1:22" ht="12">
      <c r="A131" s="31">
        <v>7830</v>
      </c>
      <c r="B131" s="31">
        <v>7830</v>
      </c>
      <c r="C131" s="2" t="s">
        <v>102</v>
      </c>
      <c r="D131" s="8"/>
      <c r="E131" s="8"/>
      <c r="F131" s="8"/>
      <c r="G131" s="8"/>
      <c r="H131" s="38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</row>
    <row r="132" spans="1:22" ht="12">
      <c r="A132" s="31">
        <v>7990</v>
      </c>
      <c r="B132" s="31">
        <v>7990</v>
      </c>
      <c r="C132" s="2" t="s">
        <v>103</v>
      </c>
      <c r="D132" s="8"/>
      <c r="E132" s="8"/>
      <c r="F132" s="8"/>
      <c r="G132" s="8"/>
      <c r="H132" s="38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</row>
    <row r="133" spans="1:22" ht="12">
      <c r="A133" s="31"/>
      <c r="B133" s="31"/>
      <c r="C133" s="2"/>
      <c r="D133" s="8"/>
      <c r="E133" s="8"/>
      <c r="F133" s="8"/>
      <c r="G133" s="8"/>
      <c r="H133" s="38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</row>
    <row r="134" spans="1:22" ht="12.75">
      <c r="A134" s="32"/>
      <c r="B134" s="32"/>
      <c r="C134" s="4" t="s">
        <v>6</v>
      </c>
      <c r="D134" s="9">
        <f>SUM(D95:D133)</f>
        <v>400500</v>
      </c>
      <c r="E134" s="9">
        <f>SUM(E95:E133)</f>
        <v>676000</v>
      </c>
      <c r="F134" s="9">
        <f>SUM(F95:F133)</f>
        <v>1161500</v>
      </c>
      <c r="G134" s="9">
        <f>SUM(G95:G133)</f>
        <v>1522000</v>
      </c>
      <c r="H134" s="38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</row>
    <row r="135" spans="1:22" ht="12.75">
      <c r="A135" s="32"/>
      <c r="B135" s="32"/>
      <c r="C135" s="4"/>
      <c r="D135" s="9"/>
      <c r="E135" s="9"/>
      <c r="F135" s="9"/>
      <c r="G135" s="9"/>
      <c r="H135" s="38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</row>
    <row r="136" spans="1:22" ht="12">
      <c r="A136" s="31">
        <v>6000</v>
      </c>
      <c r="B136" s="31">
        <v>6000</v>
      </c>
      <c r="C136" s="2" t="s">
        <v>104</v>
      </c>
      <c r="D136" s="8">
        <v>20000</v>
      </c>
      <c r="E136" s="8">
        <v>40000</v>
      </c>
      <c r="F136" s="8">
        <v>60000</v>
      </c>
      <c r="G136" s="8">
        <v>80000</v>
      </c>
      <c r="H136" s="38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</row>
    <row r="137" spans="1:22" ht="12">
      <c r="A137" s="31">
        <v>6010</v>
      </c>
      <c r="B137" s="31">
        <v>6010</v>
      </c>
      <c r="C137" s="2" t="s">
        <v>105</v>
      </c>
      <c r="D137" s="8">
        <v>42500</v>
      </c>
      <c r="E137" s="8">
        <v>85000</v>
      </c>
      <c r="F137" s="8">
        <v>127500</v>
      </c>
      <c r="G137" s="8">
        <v>170000</v>
      </c>
      <c r="H137" s="38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</row>
    <row r="138" spans="1:22" ht="12.75">
      <c r="A138" s="32"/>
      <c r="B138" s="32"/>
      <c r="C138" s="4" t="s">
        <v>11</v>
      </c>
      <c r="D138" s="9">
        <f>SUM(D136:D137)</f>
        <v>62500</v>
      </c>
      <c r="E138" s="9">
        <f>SUM(E136:E137)</f>
        <v>125000</v>
      </c>
      <c r="F138" s="9">
        <f>SUM(F136:F137)</f>
        <v>187500</v>
      </c>
      <c r="G138" s="9">
        <f>SUM(G136:G137)</f>
        <v>250000</v>
      </c>
      <c r="H138" s="38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</row>
    <row r="139" spans="1:22" ht="12">
      <c r="A139" s="31"/>
      <c r="B139" s="31"/>
      <c r="C139" s="2"/>
      <c r="D139" s="8"/>
      <c r="E139" s="8"/>
      <c r="F139" s="8"/>
      <c r="G139" s="8"/>
      <c r="H139" s="38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</row>
    <row r="140" spans="1:22" ht="13.5" customHeight="1">
      <c r="A140" s="32"/>
      <c r="B140" s="32"/>
      <c r="C140" s="4" t="s">
        <v>2</v>
      </c>
      <c r="D140" s="9">
        <f>D39-D65-D93-D134-D138</f>
        <v>245500</v>
      </c>
      <c r="E140" s="9">
        <f>E39-E65-E93-E134-E138</f>
        <v>-124000</v>
      </c>
      <c r="F140" s="9">
        <f>F39-F65-F93-F134-F138</f>
        <v>211500</v>
      </c>
      <c r="G140" s="9">
        <f>G39-G65-G93-G134-G138</f>
        <v>117000</v>
      </c>
      <c r="H140" s="38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</row>
    <row r="141" spans="1:22" ht="13.5" customHeight="1">
      <c r="A141" s="31"/>
      <c r="B141" s="31"/>
      <c r="C141" s="2"/>
      <c r="D141" s="8"/>
      <c r="E141" s="8"/>
      <c r="F141" s="8"/>
      <c r="G141" s="8"/>
      <c r="H141" s="38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</row>
    <row r="142" spans="1:22" ht="13.5" customHeight="1">
      <c r="A142" s="31">
        <v>8050</v>
      </c>
      <c r="B142" s="31">
        <v>8050</v>
      </c>
      <c r="C142" s="2" t="s">
        <v>7</v>
      </c>
      <c r="D142" s="8"/>
      <c r="E142" s="8"/>
      <c r="F142" s="8"/>
      <c r="G142" s="8"/>
      <c r="H142" s="38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</row>
    <row r="143" spans="1:22" ht="13.5" customHeight="1">
      <c r="A143" s="31">
        <v>8070</v>
      </c>
      <c r="B143" s="31">
        <v>8070</v>
      </c>
      <c r="C143" s="2" t="s">
        <v>24</v>
      </c>
      <c r="D143" s="8"/>
      <c r="E143" s="8"/>
      <c r="F143" s="8"/>
      <c r="G143" s="8"/>
      <c r="H143" s="38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</row>
    <row r="144" spans="1:22" ht="13.5" customHeight="1">
      <c r="A144" s="31">
        <v>8150</v>
      </c>
      <c r="B144" s="31">
        <v>8150</v>
      </c>
      <c r="C144" s="2" t="s">
        <v>106</v>
      </c>
      <c r="D144" s="8"/>
      <c r="E144" s="8"/>
      <c r="F144" s="8"/>
      <c r="G144" s="8"/>
      <c r="H144" s="38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</row>
    <row r="145" spans="1:22" ht="13.5" customHeight="1">
      <c r="A145" s="32"/>
      <c r="B145" s="32"/>
      <c r="C145" s="4" t="s">
        <v>14</v>
      </c>
      <c r="D145" s="9">
        <f>SUM(D142:D144)</f>
        <v>0</v>
      </c>
      <c r="E145" s="9">
        <f>SUM(E142:E144)</f>
        <v>0</v>
      </c>
      <c r="F145" s="9">
        <f>SUM(F142:F144)</f>
        <v>0</v>
      </c>
      <c r="G145" s="9">
        <f>SUM(G142:G144)</f>
        <v>0</v>
      </c>
      <c r="H145" s="38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</row>
    <row r="146" spans="1:22" ht="12">
      <c r="A146" s="31"/>
      <c r="B146" s="31"/>
      <c r="C146" s="2"/>
      <c r="D146" s="8"/>
      <c r="E146" s="8"/>
      <c r="F146" s="8"/>
      <c r="G146" s="8"/>
      <c r="H146" s="38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</row>
    <row r="147" spans="1:22" ht="12.75">
      <c r="A147" s="32"/>
      <c r="B147" s="32"/>
      <c r="C147" s="5" t="s">
        <v>9</v>
      </c>
      <c r="D147" s="10">
        <f>D140-D145</f>
        <v>245500</v>
      </c>
      <c r="E147" s="10">
        <f>E140-E145</f>
        <v>-124000</v>
      </c>
      <c r="F147" s="10">
        <f>F140-F145</f>
        <v>211500</v>
      </c>
      <c r="G147" s="10">
        <f>G140-G145</f>
        <v>117000</v>
      </c>
      <c r="H147" s="40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</row>
    <row r="148" spans="8:22" ht="15.75" customHeight="1"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</row>
    <row r="149" spans="8:22" ht="12"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</row>
    <row r="150" spans="8:22" ht="12"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</row>
    <row r="151" spans="8:22" ht="12"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</row>
    <row r="152" spans="8:22" ht="12"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</row>
    <row r="153" spans="8:22" ht="12"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</row>
    <row r="154" spans="8:22" ht="12"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</row>
    <row r="155" spans="8:22" ht="12"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</row>
    <row r="156" spans="8:22" ht="12"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</row>
    <row r="157" spans="8:22" ht="12"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</row>
    <row r="158" spans="8:22" ht="12"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</row>
    <row r="159" spans="8:22" ht="12"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</row>
    <row r="160" spans="8:22" ht="12"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</row>
    <row r="161" spans="8:22" ht="12"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</row>
    <row r="162" spans="8:22" ht="12"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</row>
    <row r="163" spans="8:22" ht="12"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</row>
    <row r="164" spans="8:22" ht="12"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</row>
    <row r="165" spans="8:22" ht="12"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</row>
  </sheetData>
  <sheetProtection/>
  <mergeCells count="1">
    <mergeCell ref="D2:H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2:V165"/>
  <sheetViews>
    <sheetView zoomScalePageLayoutView="0" workbookViewId="0" topLeftCell="A117">
      <selection activeCell="H106" sqref="H106"/>
    </sheetView>
  </sheetViews>
  <sheetFormatPr defaultColWidth="11.421875" defaultRowHeight="12.75"/>
  <cols>
    <col min="1" max="1" width="4.421875" style="29" customWidth="1"/>
    <col min="2" max="2" width="5.28125" style="29" customWidth="1"/>
    <col min="3" max="3" width="31.57421875" style="1" customWidth="1"/>
    <col min="8" max="8" width="33.28125" style="0" customWidth="1"/>
  </cols>
  <sheetData>
    <row r="2" spans="4:8" ht="12" customHeight="1">
      <c r="D2" s="25" t="s">
        <v>131</v>
      </c>
      <c r="E2" s="26"/>
      <c r="F2" s="26"/>
      <c r="G2" s="27"/>
      <c r="H2" s="28"/>
    </row>
    <row r="4" spans="4:8" ht="14.25">
      <c r="D4" s="11" t="s">
        <v>8</v>
      </c>
      <c r="E4" s="11" t="s">
        <v>8</v>
      </c>
      <c r="F4" s="11" t="s">
        <v>8</v>
      </c>
      <c r="G4" s="11" t="s">
        <v>8</v>
      </c>
      <c r="H4" s="22" t="s">
        <v>132</v>
      </c>
    </row>
    <row r="5" spans="1:8" ht="14.25">
      <c r="A5" s="30"/>
      <c r="B5" s="33"/>
      <c r="C5" s="3" t="s">
        <v>0</v>
      </c>
      <c r="D5" s="13" t="s">
        <v>107</v>
      </c>
      <c r="E5" s="13" t="s">
        <v>108</v>
      </c>
      <c r="F5" s="13" t="s">
        <v>109</v>
      </c>
      <c r="G5" s="13">
        <v>2024</v>
      </c>
      <c r="H5" s="23"/>
    </row>
    <row r="6" spans="1:22" ht="12">
      <c r="A6" s="31"/>
      <c r="B6" s="31"/>
      <c r="C6" s="2"/>
      <c r="D6" s="21"/>
      <c r="E6" s="21"/>
      <c r="F6" s="21"/>
      <c r="G6" s="21"/>
      <c r="H6" s="37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</row>
    <row r="7" spans="1:22" ht="12">
      <c r="A7" s="31">
        <v>3100</v>
      </c>
      <c r="B7" s="31">
        <v>3100</v>
      </c>
      <c r="C7" s="2" t="s">
        <v>29</v>
      </c>
      <c r="D7" s="21">
        <f>$G7*0.25</f>
        <v>0</v>
      </c>
      <c r="E7" s="21">
        <f>$G7*0.5</f>
        <v>0</v>
      </c>
      <c r="F7" s="21">
        <f>$G7*0.75</f>
        <v>0</v>
      </c>
      <c r="G7" s="21">
        <f>_xlfn.IFERROR(VLOOKUP($B7,'[1]Total'!$B$30:$Q$168,16,FALSE),0)</f>
        <v>0</v>
      </c>
      <c r="H7" s="38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</row>
    <row r="8" spans="1:22" ht="12">
      <c r="A8" s="31">
        <v>3020</v>
      </c>
      <c r="B8" s="31">
        <v>3020</v>
      </c>
      <c r="C8" s="2" t="s">
        <v>130</v>
      </c>
      <c r="D8" s="21">
        <f aca="true" t="shared" si="0" ref="D8:D26">$G8*0.25</f>
        <v>0</v>
      </c>
      <c r="E8" s="21">
        <f aca="true" t="shared" si="1" ref="E8:E26">$G8*0.5</f>
        <v>0</v>
      </c>
      <c r="F8" s="21">
        <f aca="true" t="shared" si="2" ref="F8:F26">$G8*0.75</f>
        <v>0</v>
      </c>
      <c r="G8" s="21">
        <f>_xlfn.IFERROR(VLOOKUP($B8,'[1]Total'!$B$30:$Q$168,16,FALSE),0)</f>
        <v>0</v>
      </c>
      <c r="H8" s="38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</row>
    <row r="9" spans="1:22" ht="12">
      <c r="A9" s="31">
        <v>3120</v>
      </c>
      <c r="B9" s="31">
        <v>3120</v>
      </c>
      <c r="C9" s="2" t="s">
        <v>30</v>
      </c>
      <c r="D9" s="21">
        <v>150000</v>
      </c>
      <c r="E9" s="21">
        <v>150000</v>
      </c>
      <c r="F9" s="21">
        <v>200000</v>
      </c>
      <c r="G9" s="21">
        <f>_xlfn.IFERROR(VLOOKUP($B9,'[1]Total'!$B$30:$Q$168,16,FALSE),0)</f>
        <v>200000</v>
      </c>
      <c r="H9" s="38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</row>
    <row r="10" spans="1:22" ht="12">
      <c r="A10" s="31">
        <v>3125</v>
      </c>
      <c r="B10" s="31">
        <v>3125</v>
      </c>
      <c r="C10" s="2" t="s">
        <v>31</v>
      </c>
      <c r="D10" s="21">
        <f t="shared" si="0"/>
        <v>0</v>
      </c>
      <c r="E10" s="21">
        <f t="shared" si="1"/>
        <v>0</v>
      </c>
      <c r="F10" s="21">
        <f t="shared" si="2"/>
        <v>0</v>
      </c>
      <c r="G10" s="21">
        <f>_xlfn.IFERROR(VLOOKUP($B10,'[1]Total'!$B$30:$Q$168,16,FALSE),0)</f>
        <v>0</v>
      </c>
      <c r="H10" s="38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</row>
    <row r="11" spans="1:22" ht="12">
      <c r="A11" s="31">
        <v>3130</v>
      </c>
      <c r="B11" s="31">
        <v>3130</v>
      </c>
      <c r="C11" s="2" t="s">
        <v>32</v>
      </c>
      <c r="D11" s="21">
        <f t="shared" si="0"/>
        <v>0</v>
      </c>
      <c r="E11" s="21">
        <f t="shared" si="1"/>
        <v>0</v>
      </c>
      <c r="F11" s="21">
        <f t="shared" si="2"/>
        <v>0</v>
      </c>
      <c r="G11" s="21">
        <f>_xlfn.IFERROR(VLOOKUP($B11,'[1]Total'!$B$30:$Q$168,16,FALSE),0)</f>
        <v>0</v>
      </c>
      <c r="H11" s="38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</row>
    <row r="12" spans="1:22" ht="12">
      <c r="A12" s="31">
        <v>3170</v>
      </c>
      <c r="B12" s="31">
        <v>3170</v>
      </c>
      <c r="C12" s="2" t="s">
        <v>133</v>
      </c>
      <c r="D12" s="21">
        <f t="shared" si="0"/>
        <v>0</v>
      </c>
      <c r="E12" s="21">
        <f t="shared" si="1"/>
        <v>0</v>
      </c>
      <c r="F12" s="21">
        <f t="shared" si="2"/>
        <v>0</v>
      </c>
      <c r="G12" s="21">
        <f>_xlfn.IFERROR(VLOOKUP($B12,'[1]Total'!$B$30:$Q$168,16,FALSE),0)</f>
        <v>0</v>
      </c>
      <c r="H12" s="38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</row>
    <row r="13" spans="1:22" ht="12">
      <c r="A13" s="31">
        <v>3200</v>
      </c>
      <c r="B13" s="31">
        <v>3200</v>
      </c>
      <c r="C13" s="2" t="s">
        <v>33</v>
      </c>
      <c r="D13" s="21">
        <f t="shared" si="0"/>
        <v>0</v>
      </c>
      <c r="E13" s="21">
        <f t="shared" si="1"/>
        <v>0</v>
      </c>
      <c r="F13" s="21">
        <f t="shared" si="2"/>
        <v>0</v>
      </c>
      <c r="G13" s="21">
        <f>_xlfn.IFERROR(VLOOKUP($B13,'[1]Total'!$B$30:$Q$168,16,FALSE),0)</f>
        <v>0</v>
      </c>
      <c r="H13" s="38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</row>
    <row r="14" spans="1:22" ht="12">
      <c r="A14" s="31">
        <v>3210</v>
      </c>
      <c r="B14" s="31">
        <v>3210</v>
      </c>
      <c r="C14" s="2" t="s">
        <v>34</v>
      </c>
      <c r="D14" s="21">
        <v>20000</v>
      </c>
      <c r="E14" s="21">
        <v>2000000</v>
      </c>
      <c r="F14" s="21">
        <v>4800000</v>
      </c>
      <c r="G14" s="21">
        <v>5230000</v>
      </c>
      <c r="H14" s="38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</row>
    <row r="15" spans="1:22" ht="12">
      <c r="A15" s="31">
        <v>3215</v>
      </c>
      <c r="B15" s="31">
        <v>3215</v>
      </c>
      <c r="C15" s="2" t="s">
        <v>35</v>
      </c>
      <c r="D15" s="21">
        <v>1100000</v>
      </c>
      <c r="E15" s="21">
        <v>1300000</v>
      </c>
      <c r="F15" s="21">
        <v>1300000</v>
      </c>
      <c r="G15" s="21">
        <v>1300000</v>
      </c>
      <c r="H15" s="38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</row>
    <row r="16" spans="1:22" ht="12">
      <c r="A16" s="31">
        <v>3216</v>
      </c>
      <c r="B16" s="31">
        <v>3216</v>
      </c>
      <c r="C16" s="2" t="s">
        <v>136</v>
      </c>
      <c r="D16" s="21">
        <v>0</v>
      </c>
      <c r="E16" s="21">
        <v>200000</v>
      </c>
      <c r="F16" s="21">
        <v>200000</v>
      </c>
      <c r="G16" s="21">
        <v>400000</v>
      </c>
      <c r="H16" s="38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</row>
    <row r="17" spans="1:22" ht="12">
      <c r="A17" s="31">
        <v>3217</v>
      </c>
      <c r="B17" s="31">
        <v>3217</v>
      </c>
      <c r="C17" s="2" t="s">
        <v>36</v>
      </c>
      <c r="D17" s="21">
        <v>500000</v>
      </c>
      <c r="E17" s="21">
        <v>1000000</v>
      </c>
      <c r="F17" s="21">
        <v>1500000</v>
      </c>
      <c r="G17" s="21">
        <v>2000000</v>
      </c>
      <c r="H17" s="38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</row>
    <row r="18" spans="1:22" ht="12">
      <c r="A18" s="31">
        <v>3218</v>
      </c>
      <c r="B18" s="31">
        <v>3218</v>
      </c>
      <c r="C18" s="2" t="s">
        <v>129</v>
      </c>
      <c r="D18" s="21">
        <v>50000</v>
      </c>
      <c r="E18" s="21">
        <v>500000</v>
      </c>
      <c r="F18" s="21">
        <v>950000</v>
      </c>
      <c r="G18" s="21">
        <v>1000000</v>
      </c>
      <c r="H18" s="38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</row>
    <row r="19" spans="1:22" ht="12">
      <c r="A19" s="31">
        <v>3220</v>
      </c>
      <c r="B19" s="31">
        <v>3220</v>
      </c>
      <c r="C19" s="2" t="s">
        <v>37</v>
      </c>
      <c r="D19" s="21">
        <f t="shared" si="0"/>
        <v>0</v>
      </c>
      <c r="E19" s="21">
        <f t="shared" si="1"/>
        <v>0</v>
      </c>
      <c r="F19" s="21">
        <f t="shared" si="2"/>
        <v>0</v>
      </c>
      <c r="G19" s="21">
        <f>_xlfn.IFERROR(VLOOKUP($B19,'[1]Total'!$B$30:$Q$168,16,FALSE),0)</f>
        <v>0</v>
      </c>
      <c r="H19" s="38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</row>
    <row r="20" spans="1:22" ht="12">
      <c r="A20" s="31">
        <v>3320</v>
      </c>
      <c r="B20" s="31">
        <v>3320</v>
      </c>
      <c r="C20" s="2" t="s">
        <v>38</v>
      </c>
      <c r="D20" s="21">
        <v>0</v>
      </c>
      <c r="E20" s="21">
        <v>300000</v>
      </c>
      <c r="F20" s="21">
        <v>450000</v>
      </c>
      <c r="G20" s="21">
        <v>450000</v>
      </c>
      <c r="H20" s="38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</row>
    <row r="21" spans="1:22" ht="12">
      <c r="A21" s="31">
        <v>3321</v>
      </c>
      <c r="B21" s="31">
        <v>3321</v>
      </c>
      <c r="C21" s="2" t="s">
        <v>39</v>
      </c>
      <c r="D21" s="21">
        <f t="shared" si="0"/>
        <v>0</v>
      </c>
      <c r="E21" s="21">
        <f t="shared" si="1"/>
        <v>0</v>
      </c>
      <c r="F21" s="21">
        <f t="shared" si="2"/>
        <v>0</v>
      </c>
      <c r="G21" s="21">
        <f>_xlfn.IFERROR(VLOOKUP($B21,'[1]Total'!$B$30:$Q$168,16,FALSE),0)</f>
        <v>0</v>
      </c>
      <c r="H21" s="38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</row>
    <row r="22" spans="1:22" ht="12">
      <c r="A22" s="31">
        <v>3325</v>
      </c>
      <c r="B22" s="31">
        <v>3325</v>
      </c>
      <c r="C22" s="2" t="s">
        <v>12</v>
      </c>
      <c r="D22" s="21">
        <v>40000</v>
      </c>
      <c r="E22" s="21">
        <v>40000</v>
      </c>
      <c r="F22" s="21">
        <v>200000</v>
      </c>
      <c r="G22" s="21">
        <v>250000</v>
      </c>
      <c r="H22" s="38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</row>
    <row r="23" spans="1:22" ht="12">
      <c r="A23" s="31">
        <v>3350</v>
      </c>
      <c r="B23" s="31">
        <v>3350</v>
      </c>
      <c r="C23" s="2" t="s">
        <v>40</v>
      </c>
      <c r="D23" s="21">
        <v>0</v>
      </c>
      <c r="E23" s="21">
        <f t="shared" si="1"/>
        <v>15000</v>
      </c>
      <c r="F23" s="21">
        <v>30000</v>
      </c>
      <c r="G23" s="21">
        <f>_xlfn.IFERROR(VLOOKUP($B23,'[1]Total'!$B$30:$Q$168,16,FALSE),0)</f>
        <v>30000</v>
      </c>
      <c r="H23" s="38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</row>
    <row r="24" spans="1:22" ht="12">
      <c r="A24" s="31">
        <v>3360</v>
      </c>
      <c r="B24" s="31">
        <v>3360</v>
      </c>
      <c r="C24" s="2" t="s">
        <v>41</v>
      </c>
      <c r="D24" s="21">
        <f t="shared" si="0"/>
        <v>0</v>
      </c>
      <c r="E24" s="21">
        <f t="shared" si="1"/>
        <v>0</v>
      </c>
      <c r="F24" s="21">
        <f t="shared" si="2"/>
        <v>0</v>
      </c>
      <c r="G24" s="21">
        <f>_xlfn.IFERROR(VLOOKUP($B24,'[1]Total'!$B$30:$Q$168,16,FALSE),0)</f>
        <v>0</v>
      </c>
      <c r="H24" s="38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</row>
    <row r="25" spans="1:22" ht="12">
      <c r="A25" s="31">
        <v>3440</v>
      </c>
      <c r="B25" s="31">
        <v>3440</v>
      </c>
      <c r="C25" s="2" t="s">
        <v>16</v>
      </c>
      <c r="D25" s="21">
        <f t="shared" si="0"/>
        <v>0</v>
      </c>
      <c r="E25" s="21">
        <f t="shared" si="1"/>
        <v>0</v>
      </c>
      <c r="F25" s="21">
        <f t="shared" si="2"/>
        <v>0</v>
      </c>
      <c r="G25" s="21">
        <f>_xlfn.IFERROR(VLOOKUP($B25,'[1]Total'!$B$30:$Q$168,16,FALSE),0)</f>
        <v>0</v>
      </c>
      <c r="H25" s="38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</row>
    <row r="26" spans="1:22" ht="12">
      <c r="A26" s="31">
        <v>3500</v>
      </c>
      <c r="B26" s="31">
        <v>3500</v>
      </c>
      <c r="C26" s="2" t="s">
        <v>13</v>
      </c>
      <c r="D26" s="21">
        <f t="shared" si="0"/>
        <v>0</v>
      </c>
      <c r="E26" s="21">
        <f t="shared" si="1"/>
        <v>0</v>
      </c>
      <c r="F26" s="21">
        <f t="shared" si="2"/>
        <v>0</v>
      </c>
      <c r="G26" s="21">
        <f>_xlfn.IFERROR(VLOOKUP($B26,'[1]Total'!$B$30:$Q$168,16,FALSE),0)</f>
        <v>0</v>
      </c>
      <c r="H26" s="38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</row>
    <row r="27" spans="1:22" ht="12">
      <c r="A27" s="31">
        <v>3605</v>
      </c>
      <c r="B27" s="31">
        <v>3605</v>
      </c>
      <c r="C27" s="2" t="s">
        <v>42</v>
      </c>
      <c r="D27" s="21">
        <v>24000</v>
      </c>
      <c r="E27" s="21">
        <v>24000</v>
      </c>
      <c r="F27" s="21">
        <v>24000</v>
      </c>
      <c r="G27" s="21">
        <f>_xlfn.IFERROR(VLOOKUP($B27,'[1]Total'!$B$30:$Q$168,16,FALSE),0)</f>
        <v>24000</v>
      </c>
      <c r="H27" s="38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</row>
    <row r="28" spans="1:22" ht="12">
      <c r="A28" s="31">
        <v>3610</v>
      </c>
      <c r="B28" s="31">
        <v>3610</v>
      </c>
      <c r="C28" s="2" t="s">
        <v>43</v>
      </c>
      <c r="D28" s="8"/>
      <c r="E28" s="8"/>
      <c r="F28" s="8"/>
      <c r="G28" s="8"/>
      <c r="H28" s="38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</row>
    <row r="29" spans="1:22" ht="12.75">
      <c r="A29" s="31"/>
      <c r="B29" s="31"/>
      <c r="C29" s="4" t="s">
        <v>3</v>
      </c>
      <c r="D29" s="9">
        <f>SUM(D7:D28)</f>
        <v>1884000</v>
      </c>
      <c r="E29" s="9">
        <f>SUM(E7:E28)</f>
        <v>5529000</v>
      </c>
      <c r="F29" s="9">
        <f>SUM(F7:F28)</f>
        <v>9654000</v>
      </c>
      <c r="G29" s="9">
        <f>SUM(G7:G28)</f>
        <v>10884000</v>
      </c>
      <c r="H29" s="38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</row>
    <row r="30" spans="1:22" ht="12">
      <c r="A30" s="31"/>
      <c r="B30" s="31"/>
      <c r="C30" s="2"/>
      <c r="D30" s="8"/>
      <c r="E30" s="8"/>
      <c r="F30" s="8"/>
      <c r="G30" s="8"/>
      <c r="H30" s="38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</row>
    <row r="31" spans="1:22" ht="12">
      <c r="A31" s="31">
        <v>3240</v>
      </c>
      <c r="B31" s="31">
        <v>3240</v>
      </c>
      <c r="C31" s="2" t="s">
        <v>126</v>
      </c>
      <c r="D31" s="21">
        <v>0</v>
      </c>
      <c r="E31" s="21">
        <v>0</v>
      </c>
      <c r="F31" s="21">
        <v>400000</v>
      </c>
      <c r="G31" s="21">
        <f>_xlfn.IFERROR(VLOOKUP($B31,'[1]Total'!$B$30:$Q$168,16,FALSE),0)</f>
        <v>400000</v>
      </c>
      <c r="H31" s="38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</row>
    <row r="32" spans="1:22" ht="12">
      <c r="A32" s="31">
        <v>3441</v>
      </c>
      <c r="B32" s="31">
        <v>3441</v>
      </c>
      <c r="C32" s="2" t="s">
        <v>44</v>
      </c>
      <c r="D32" s="21">
        <v>0</v>
      </c>
      <c r="E32" s="21">
        <v>0</v>
      </c>
      <c r="F32" s="21">
        <v>0</v>
      </c>
      <c r="G32" s="21">
        <f>_xlfn.IFERROR(VLOOKUP($B32,'[1]Total'!$B$30:$Q$168,16,FALSE),0)</f>
        <v>600000</v>
      </c>
      <c r="H32" s="38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</row>
    <row r="33" spans="1:22" ht="12">
      <c r="A33" s="31">
        <v>3461</v>
      </c>
      <c r="B33" s="31">
        <v>3461</v>
      </c>
      <c r="C33" s="2" t="s">
        <v>45</v>
      </c>
      <c r="D33" s="21">
        <v>0</v>
      </c>
      <c r="E33" s="21">
        <v>0</v>
      </c>
      <c r="F33" s="21">
        <v>480000</v>
      </c>
      <c r="G33" s="21">
        <v>480000</v>
      </c>
      <c r="H33" s="38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</row>
    <row r="34" spans="1:22" ht="12">
      <c r="A34" s="31">
        <v>3630</v>
      </c>
      <c r="B34" s="31">
        <v>3630</v>
      </c>
      <c r="C34" s="2" t="s">
        <v>46</v>
      </c>
      <c r="D34" s="21">
        <f>$G34*0.25</f>
        <v>0</v>
      </c>
      <c r="E34" s="21">
        <f>$G34*0.5</f>
        <v>0</v>
      </c>
      <c r="F34" s="21">
        <f>$G34*0.75</f>
        <v>0</v>
      </c>
      <c r="G34" s="21">
        <f>_xlfn.IFERROR(VLOOKUP($B34,'[1]Total'!$B$30:$Q$168,16,FALSE),0)</f>
        <v>0</v>
      </c>
      <c r="H34" s="38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</row>
    <row r="35" spans="1:22" ht="12">
      <c r="A35" s="31">
        <v>3800</v>
      </c>
      <c r="B35" s="31">
        <v>3800</v>
      </c>
      <c r="C35" s="2" t="s">
        <v>115</v>
      </c>
      <c r="D35" s="21">
        <f>$G35*0.25</f>
        <v>0</v>
      </c>
      <c r="E35" s="21">
        <f>$G35*0.5</f>
        <v>0</v>
      </c>
      <c r="F35" s="21">
        <f>$G35*0.75</f>
        <v>0</v>
      </c>
      <c r="G35" s="21">
        <f>_xlfn.IFERROR(VLOOKUP($B35,'[1]Total'!$B$30:$Q$168,16,FALSE),0)</f>
        <v>0</v>
      </c>
      <c r="H35" s="38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</row>
    <row r="36" spans="1:22" ht="12">
      <c r="A36" s="31">
        <v>3990</v>
      </c>
      <c r="B36" s="31">
        <v>3990</v>
      </c>
      <c r="C36" s="2" t="s">
        <v>47</v>
      </c>
      <c r="D36" s="21">
        <f>$G36*0.25</f>
        <v>0</v>
      </c>
      <c r="E36" s="21">
        <f>$G36*0.5</f>
        <v>0</v>
      </c>
      <c r="F36" s="21">
        <f>$G36*0.75</f>
        <v>0</v>
      </c>
      <c r="G36" s="21">
        <f>_xlfn.IFERROR(VLOOKUP($B36,'[1]Total'!$B$30:$Q$168,16,FALSE),0)</f>
        <v>0</v>
      </c>
      <c r="H36" s="38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</row>
    <row r="37" spans="1:22" ht="12">
      <c r="A37" s="31">
        <v>3995</v>
      </c>
      <c r="B37" s="31">
        <v>3995</v>
      </c>
      <c r="C37" s="2" t="s">
        <v>17</v>
      </c>
      <c r="D37" s="21">
        <f>$G37*0.25</f>
        <v>0</v>
      </c>
      <c r="E37" s="21">
        <f>$G37*0.5</f>
        <v>0</v>
      </c>
      <c r="F37" s="21">
        <f>$G37*0.75</f>
        <v>0</v>
      </c>
      <c r="G37" s="21">
        <f>_xlfn.IFERROR(VLOOKUP($B37,'[1]Total'!$B$30:$Q$168,16,FALSE),0)</f>
        <v>0</v>
      </c>
      <c r="H37" s="38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</row>
    <row r="38" spans="1:22" ht="12.75">
      <c r="A38" s="31"/>
      <c r="B38" s="31"/>
      <c r="C38" s="4" t="s">
        <v>10</v>
      </c>
      <c r="D38" s="9">
        <f>SUM(D31:D37)</f>
        <v>0</v>
      </c>
      <c r="E38" s="9">
        <f>SUM(E31:E37)</f>
        <v>0</v>
      </c>
      <c r="F38" s="9">
        <f>SUM(F31:F37)</f>
        <v>880000</v>
      </c>
      <c r="G38" s="9">
        <f>SUM(G31:G37)</f>
        <v>1480000</v>
      </c>
      <c r="H38" s="38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</row>
    <row r="39" spans="1:22" ht="12.75">
      <c r="A39" s="32"/>
      <c r="B39" s="32"/>
      <c r="C39" s="4" t="s">
        <v>1</v>
      </c>
      <c r="D39" s="9">
        <f>D29+D38</f>
        <v>1884000</v>
      </c>
      <c r="E39" s="9">
        <f>E29+E38</f>
        <v>5529000</v>
      </c>
      <c r="F39" s="9">
        <f>F29+F38</f>
        <v>10534000</v>
      </c>
      <c r="G39" s="9">
        <f>G29+G38</f>
        <v>12364000</v>
      </c>
      <c r="H39" s="38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</row>
    <row r="40" spans="1:22" ht="12">
      <c r="A40" s="31"/>
      <c r="B40" s="31"/>
      <c r="C40" s="2"/>
      <c r="D40" s="21"/>
      <c r="E40" s="21"/>
      <c r="F40" s="21"/>
      <c r="G40" s="21"/>
      <c r="H40" s="38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</row>
    <row r="41" spans="1:22" ht="12">
      <c r="A41" s="31">
        <v>4220</v>
      </c>
      <c r="B41" s="31">
        <v>4220</v>
      </c>
      <c r="C41" s="2" t="s">
        <v>49</v>
      </c>
      <c r="D41" s="21">
        <f aca="true" t="shared" si="3" ref="D41:D50">$G41*0.25</f>
        <v>100000</v>
      </c>
      <c r="E41" s="21">
        <f aca="true" t="shared" si="4" ref="E41:E50">$G41*0.5</f>
        <v>200000</v>
      </c>
      <c r="F41" s="21">
        <f aca="true" t="shared" si="5" ref="F41:F50">$G41*0.75</f>
        <v>300000</v>
      </c>
      <c r="G41" s="21">
        <f>_xlfn.IFERROR(VLOOKUP($B41,'[1]Total'!$B$30:$Q$168,16,FALSE),0)</f>
        <v>400000</v>
      </c>
      <c r="H41" s="38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</row>
    <row r="42" spans="1:22" ht="12">
      <c r="A42" s="31">
        <v>4221</v>
      </c>
      <c r="B42" s="31">
        <v>4221</v>
      </c>
      <c r="C42" s="2" t="s">
        <v>18</v>
      </c>
      <c r="D42" s="21">
        <f t="shared" si="3"/>
        <v>12500</v>
      </c>
      <c r="E42" s="21">
        <f t="shared" si="4"/>
        <v>25000</v>
      </c>
      <c r="F42" s="21">
        <f t="shared" si="5"/>
        <v>37500</v>
      </c>
      <c r="G42" s="21">
        <f>_xlfn.IFERROR(VLOOKUP($B42,'[1]Total'!$B$30:$Q$168,16,FALSE),0)</f>
        <v>50000</v>
      </c>
      <c r="H42" s="38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</row>
    <row r="43" spans="1:22" ht="12">
      <c r="A43" s="31">
        <v>4222</v>
      </c>
      <c r="B43" s="31">
        <v>4222</v>
      </c>
      <c r="C43" s="2" t="s">
        <v>116</v>
      </c>
      <c r="D43" s="21">
        <f t="shared" si="3"/>
        <v>0</v>
      </c>
      <c r="E43" s="21">
        <f t="shared" si="4"/>
        <v>0</v>
      </c>
      <c r="F43" s="21">
        <f t="shared" si="5"/>
        <v>0</v>
      </c>
      <c r="G43" s="21">
        <f>_xlfn.IFERROR(VLOOKUP($B43,'[1]Total'!$B$30:$Q$168,16,FALSE),0)</f>
        <v>0</v>
      </c>
      <c r="H43" s="38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</row>
    <row r="44" spans="1:22" ht="12">
      <c r="A44" s="31">
        <v>4230</v>
      </c>
      <c r="B44" s="31">
        <v>4230</v>
      </c>
      <c r="C44" s="2" t="s">
        <v>120</v>
      </c>
      <c r="D44" s="21">
        <f t="shared" si="3"/>
        <v>40000</v>
      </c>
      <c r="E44" s="21">
        <f t="shared" si="4"/>
        <v>80000</v>
      </c>
      <c r="F44" s="21">
        <f t="shared" si="5"/>
        <v>120000</v>
      </c>
      <c r="G44" s="21">
        <f>_xlfn.IFERROR(VLOOKUP($B44,'[1]Total'!$B$30:$Q$168,16,FALSE),0)</f>
        <v>160000</v>
      </c>
      <c r="H44" s="38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</row>
    <row r="45" spans="1:22" ht="12">
      <c r="A45" s="31">
        <v>4241</v>
      </c>
      <c r="B45" s="31">
        <v>4241</v>
      </c>
      <c r="C45" s="2" t="s">
        <v>51</v>
      </c>
      <c r="D45" s="21">
        <f t="shared" si="3"/>
        <v>50000</v>
      </c>
      <c r="E45" s="21">
        <f t="shared" si="4"/>
        <v>100000</v>
      </c>
      <c r="F45" s="21">
        <f t="shared" si="5"/>
        <v>150000</v>
      </c>
      <c r="G45" s="21">
        <f>_xlfn.IFERROR(VLOOKUP($B45,'[1]Total'!$B$30:$Q$168,16,FALSE),0)</f>
        <v>200000</v>
      </c>
      <c r="H45" s="38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</row>
    <row r="46" spans="1:22" ht="12">
      <c r="A46" s="31">
        <v>4247</v>
      </c>
      <c r="B46" s="31">
        <v>4247</v>
      </c>
      <c r="C46" s="2" t="s">
        <v>19</v>
      </c>
      <c r="D46" s="21">
        <f t="shared" si="3"/>
        <v>0</v>
      </c>
      <c r="E46" s="21">
        <f t="shared" si="4"/>
        <v>0</v>
      </c>
      <c r="F46" s="21">
        <f t="shared" si="5"/>
        <v>0</v>
      </c>
      <c r="G46" s="21">
        <f>_xlfn.IFERROR(VLOOKUP($B46,'[1]Total'!$B$30:$Q$168,16,FALSE),0)</f>
        <v>0</v>
      </c>
      <c r="H46" s="38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</row>
    <row r="47" spans="1:22" ht="12">
      <c r="A47" s="31">
        <v>4280</v>
      </c>
      <c r="B47" s="31">
        <v>4280</v>
      </c>
      <c r="C47" s="2" t="s">
        <v>53</v>
      </c>
      <c r="D47" s="21">
        <f t="shared" si="3"/>
        <v>112500</v>
      </c>
      <c r="E47" s="21">
        <f t="shared" si="4"/>
        <v>225000</v>
      </c>
      <c r="F47" s="21">
        <f t="shared" si="5"/>
        <v>337500</v>
      </c>
      <c r="G47" s="21">
        <f>_xlfn.IFERROR(VLOOKUP($B47,'[1]Total'!$B$30:$Q$168,16,FALSE),0)</f>
        <v>450000</v>
      </c>
      <c r="H47" s="38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</row>
    <row r="48" spans="1:22" ht="12">
      <c r="A48" s="31">
        <v>4800</v>
      </c>
      <c r="B48" s="31">
        <v>4800</v>
      </c>
      <c r="C48" s="2" t="s">
        <v>128</v>
      </c>
      <c r="D48" s="21">
        <f t="shared" si="3"/>
        <v>0</v>
      </c>
      <c r="E48" s="21">
        <f t="shared" si="4"/>
        <v>0</v>
      </c>
      <c r="F48" s="21">
        <f t="shared" si="5"/>
        <v>0</v>
      </c>
      <c r="G48" s="21">
        <f>_xlfn.IFERROR(VLOOKUP($B48,'[1]Total'!$B$30:$Q$168,16,FALSE),0)</f>
        <v>0</v>
      </c>
      <c r="H48" s="38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</row>
    <row r="49" spans="1:22" ht="12">
      <c r="A49" s="31">
        <v>6550</v>
      </c>
      <c r="B49" s="31">
        <v>6550</v>
      </c>
      <c r="C49" s="2" t="s">
        <v>74</v>
      </c>
      <c r="D49" s="21">
        <f t="shared" si="3"/>
        <v>100000</v>
      </c>
      <c r="E49" s="21">
        <f t="shared" si="4"/>
        <v>200000</v>
      </c>
      <c r="F49" s="21">
        <f t="shared" si="5"/>
        <v>300000</v>
      </c>
      <c r="G49" s="21">
        <f>_xlfn.IFERROR(VLOOKUP($B49,'[1]Total'!$B$30:$Q$168,16,FALSE),0)</f>
        <v>400000</v>
      </c>
      <c r="H49" s="38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</row>
    <row r="50" spans="1:22" ht="12">
      <c r="A50" s="31">
        <v>6555</v>
      </c>
      <c r="B50" s="31">
        <v>6555</v>
      </c>
      <c r="C50" s="2" t="s">
        <v>75</v>
      </c>
      <c r="D50" s="21">
        <f t="shared" si="3"/>
        <v>12500</v>
      </c>
      <c r="E50" s="21">
        <f t="shared" si="4"/>
        <v>25000</v>
      </c>
      <c r="F50" s="21">
        <f t="shared" si="5"/>
        <v>37500</v>
      </c>
      <c r="G50" s="21">
        <f>_xlfn.IFERROR(VLOOKUP($B50,'[1]Total'!$B$30:$Q$168,16,FALSE),0)</f>
        <v>50000</v>
      </c>
      <c r="H50" s="38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</row>
    <row r="51" spans="1:22" ht="12.75">
      <c r="A51" s="32"/>
      <c r="B51" s="32"/>
      <c r="C51" s="4" t="s">
        <v>26</v>
      </c>
      <c r="D51" s="9">
        <f>SUM(D41:D50)</f>
        <v>427500</v>
      </c>
      <c r="E51" s="9">
        <f>SUM(E41:E50)</f>
        <v>855000</v>
      </c>
      <c r="F51" s="9">
        <f>SUM(F41:F50)</f>
        <v>1282500</v>
      </c>
      <c r="G51" s="9">
        <f>SUM(G41:G50)</f>
        <v>1710000</v>
      </c>
      <c r="H51" s="38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</row>
    <row r="52" spans="1:22" ht="12">
      <c r="A52" s="31"/>
      <c r="B52" s="31"/>
      <c r="C52" s="2"/>
      <c r="D52" s="21"/>
      <c r="E52" s="21"/>
      <c r="F52" s="21"/>
      <c r="G52" s="21"/>
      <c r="H52" s="38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</row>
    <row r="53" spans="1:22" ht="12">
      <c r="A53" s="31">
        <v>4225</v>
      </c>
      <c r="B53" s="31">
        <v>4225</v>
      </c>
      <c r="C53" s="2" t="s">
        <v>121</v>
      </c>
      <c r="D53" s="21">
        <v>37500</v>
      </c>
      <c r="E53" s="21">
        <v>75000</v>
      </c>
      <c r="F53" s="21">
        <v>112500</v>
      </c>
      <c r="G53" s="21">
        <v>150000</v>
      </c>
      <c r="H53" s="38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</row>
    <row r="54" spans="1:22" ht="12">
      <c r="A54" s="31">
        <v>4226</v>
      </c>
      <c r="B54" s="31">
        <v>4226</v>
      </c>
      <c r="C54" s="2" t="s">
        <v>137</v>
      </c>
      <c r="D54" s="21"/>
      <c r="E54" s="21"/>
      <c r="F54" s="21"/>
      <c r="G54" s="21">
        <v>250000</v>
      </c>
      <c r="H54" s="38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</row>
    <row r="55" spans="1:22" ht="12">
      <c r="A55" s="31">
        <v>4228</v>
      </c>
      <c r="B55" s="31">
        <v>4228</v>
      </c>
      <c r="C55" s="2" t="s">
        <v>122</v>
      </c>
      <c r="D55" s="21">
        <v>0</v>
      </c>
      <c r="E55" s="21">
        <f>$G55*0.5</f>
        <v>2500</v>
      </c>
      <c r="F55" s="21">
        <v>5000</v>
      </c>
      <c r="G55" s="21">
        <f>_xlfn.IFERROR(VLOOKUP($B55,'[1]Total'!$B$30:$Q$168,16,FALSE),0)</f>
        <v>5000</v>
      </c>
      <c r="H55" s="38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</row>
    <row r="56" spans="1:22" ht="12">
      <c r="A56" s="31">
        <v>4331</v>
      </c>
      <c r="B56" s="31">
        <v>4331</v>
      </c>
      <c r="C56" s="2" t="s">
        <v>55</v>
      </c>
      <c r="D56" s="21">
        <v>0</v>
      </c>
      <c r="E56" s="21">
        <f>$G56*0.5</f>
        <v>12500</v>
      </c>
      <c r="F56" s="21">
        <v>25000</v>
      </c>
      <c r="G56" s="21">
        <f>_xlfn.IFERROR(VLOOKUP($B56,'[1]Total'!$B$30:$Q$168,16,FALSE),0)</f>
        <v>25000</v>
      </c>
      <c r="H56" s="38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</row>
    <row r="57" spans="1:22" ht="12">
      <c r="A57" s="31">
        <v>7400</v>
      </c>
      <c r="B57" s="31">
        <v>7400</v>
      </c>
      <c r="C57" s="2" t="s">
        <v>94</v>
      </c>
      <c r="D57" s="21">
        <f>$G57*0.25</f>
        <v>0</v>
      </c>
      <c r="E57" s="21">
        <f>$G57*0.5</f>
        <v>0</v>
      </c>
      <c r="F57" s="21">
        <f>$G57*0.75</f>
        <v>0</v>
      </c>
      <c r="G57" s="21">
        <f>_xlfn.IFERROR(VLOOKUP($B57,'[1]Total'!$B$30:$Q$168,16,FALSE),0)</f>
        <v>0</v>
      </c>
      <c r="H57" s="38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</row>
    <row r="58" spans="1:22" ht="12.75">
      <c r="A58" s="32"/>
      <c r="B58" s="32"/>
      <c r="C58" s="4" t="s">
        <v>27</v>
      </c>
      <c r="D58" s="9">
        <f>SUM(D53:D57)</f>
        <v>37500</v>
      </c>
      <c r="E58" s="9">
        <f>SUM(E53:E57)</f>
        <v>90000</v>
      </c>
      <c r="F58" s="9">
        <f>SUM(F53:F57)</f>
        <v>142500</v>
      </c>
      <c r="G58" s="9">
        <f>SUM(G53:G57)</f>
        <v>430000</v>
      </c>
      <c r="H58" s="38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</row>
    <row r="59" spans="1:22" ht="12">
      <c r="A59" s="31"/>
      <c r="B59" s="31"/>
      <c r="C59" s="2"/>
      <c r="D59" s="8"/>
      <c r="E59" s="8"/>
      <c r="F59" s="8"/>
      <c r="G59" s="8"/>
      <c r="H59" s="38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</row>
    <row r="60" spans="1:22" ht="12">
      <c r="A60" s="31">
        <v>4300</v>
      </c>
      <c r="B60" s="31">
        <v>4300</v>
      </c>
      <c r="C60" s="2" t="s">
        <v>54</v>
      </c>
      <c r="D60" s="8"/>
      <c r="E60" s="8"/>
      <c r="F60" s="8"/>
      <c r="G60" s="8"/>
      <c r="H60" s="38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</row>
    <row r="61" spans="1:22" ht="12">
      <c r="A61" s="31">
        <v>4400</v>
      </c>
      <c r="B61" s="31">
        <v>4400</v>
      </c>
      <c r="C61" s="2" t="s">
        <v>123</v>
      </c>
      <c r="D61" s="8"/>
      <c r="E61" s="8"/>
      <c r="F61" s="8"/>
      <c r="G61" s="8"/>
      <c r="H61" s="38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</row>
    <row r="62" spans="1:22" ht="12">
      <c r="A62" s="31">
        <v>4990</v>
      </c>
      <c r="B62" s="31">
        <v>4990</v>
      </c>
      <c r="C62" s="2" t="s">
        <v>56</v>
      </c>
      <c r="D62" s="8"/>
      <c r="E62" s="8"/>
      <c r="F62" s="8"/>
      <c r="G62" s="8"/>
      <c r="H62" s="38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</row>
    <row r="63" spans="1:22" ht="12.75">
      <c r="A63" s="32"/>
      <c r="B63" s="32"/>
      <c r="C63" s="4" t="s">
        <v>28</v>
      </c>
      <c r="D63" s="9">
        <f>SUM(D60:D62)</f>
        <v>0</v>
      </c>
      <c r="E63" s="9">
        <f>SUM(E60:E62)</f>
        <v>0</v>
      </c>
      <c r="F63" s="9">
        <f>SUM(F60:F62)</f>
        <v>0</v>
      </c>
      <c r="G63" s="9">
        <f>SUM(G60:G62)</f>
        <v>0</v>
      </c>
      <c r="H63" s="38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</row>
    <row r="64" spans="1:22" ht="12">
      <c r="A64" s="31"/>
      <c r="B64" s="31"/>
      <c r="C64" s="2"/>
      <c r="D64" s="8"/>
      <c r="E64" s="8"/>
      <c r="F64" s="8"/>
      <c r="G64" s="8"/>
      <c r="H64" s="38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</row>
    <row r="65" spans="1:22" ht="12.75">
      <c r="A65" s="32"/>
      <c r="B65" s="32"/>
      <c r="C65" s="4" t="s">
        <v>4</v>
      </c>
      <c r="D65" s="9">
        <f>+D63+D58+D51</f>
        <v>465000</v>
      </c>
      <c r="E65" s="9">
        <f>+E63+E58+E51</f>
        <v>945000</v>
      </c>
      <c r="F65" s="9">
        <f>+F63+F58+F51</f>
        <v>1425000</v>
      </c>
      <c r="G65" s="9">
        <f>+G63+G58+G51</f>
        <v>2140000</v>
      </c>
      <c r="H65" s="38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</row>
    <row r="66" spans="1:22" ht="12">
      <c r="A66" s="31"/>
      <c r="B66" s="31"/>
      <c r="C66" s="2"/>
      <c r="D66" s="21"/>
      <c r="E66" s="21"/>
      <c r="F66" s="21"/>
      <c r="G66" s="21"/>
      <c r="H66" s="38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</row>
    <row r="67" spans="1:22" ht="12">
      <c r="A67" s="31">
        <v>4240</v>
      </c>
      <c r="B67" s="31">
        <v>4240</v>
      </c>
      <c r="C67" s="2" t="s">
        <v>50</v>
      </c>
      <c r="D67" s="21">
        <f aca="true" t="shared" si="6" ref="D67:D92">$G67*0.25</f>
        <v>5000</v>
      </c>
      <c r="E67" s="21">
        <f aca="true" t="shared" si="7" ref="E67:E92">$G67*0.5</f>
        <v>10000</v>
      </c>
      <c r="F67" s="21">
        <f aca="true" t="shared" si="8" ref="F67:F92">$G67*0.75</f>
        <v>15000</v>
      </c>
      <c r="G67" s="21">
        <f>_xlfn.IFERROR(VLOOKUP($B67,'[1]Total'!$B$30:$Q$168,16,FALSE),0)</f>
        <v>20000</v>
      </c>
      <c r="H67" s="38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</row>
    <row r="68" spans="1:22" ht="12">
      <c r="A68" s="31">
        <v>4250</v>
      </c>
      <c r="B68" s="31">
        <v>4250</v>
      </c>
      <c r="C68" s="2" t="s">
        <v>52</v>
      </c>
      <c r="D68" s="21">
        <f t="shared" si="6"/>
        <v>0</v>
      </c>
      <c r="E68" s="21">
        <f t="shared" si="7"/>
        <v>0</v>
      </c>
      <c r="F68" s="21">
        <f t="shared" si="8"/>
        <v>0</v>
      </c>
      <c r="G68" s="21">
        <f>_xlfn.IFERROR(VLOOKUP($B68,'[1]Total'!$B$30:$Q$168,16,FALSE),0)</f>
        <v>0</v>
      </c>
      <c r="H68" s="38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</row>
    <row r="69" spans="1:22" ht="12">
      <c r="A69" s="31">
        <v>5000</v>
      </c>
      <c r="B69" s="31">
        <v>5000</v>
      </c>
      <c r="C69" s="2" t="s">
        <v>57</v>
      </c>
      <c r="D69" s="21">
        <v>1000000</v>
      </c>
      <c r="E69" s="21">
        <v>2000000</v>
      </c>
      <c r="F69" s="21">
        <v>3100000</v>
      </c>
      <c r="G69" s="21">
        <f>_xlfn.IFERROR(VLOOKUP($B69,'[1]Total'!$B$30:$Q$168,16,FALSE),0)</f>
        <v>4100000</v>
      </c>
      <c r="H69" s="38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</row>
    <row r="70" spans="1:22" ht="12">
      <c r="A70" s="31">
        <v>5006</v>
      </c>
      <c r="B70" s="31">
        <v>5006</v>
      </c>
      <c r="C70" s="2" t="s">
        <v>111</v>
      </c>
      <c r="D70" s="21">
        <f t="shared" si="6"/>
        <v>0</v>
      </c>
      <c r="E70" s="21">
        <f t="shared" si="7"/>
        <v>0</v>
      </c>
      <c r="F70" s="21">
        <f t="shared" si="8"/>
        <v>0</v>
      </c>
      <c r="G70" s="21">
        <f>_xlfn.IFERROR(VLOOKUP($B70,'[1]Total'!$B$30:$Q$168,16,FALSE),0)</f>
        <v>0</v>
      </c>
      <c r="H70" s="38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</row>
    <row r="71" spans="1:22" ht="12">
      <c r="A71" s="31">
        <v>5007</v>
      </c>
      <c r="B71" s="31">
        <v>5007</v>
      </c>
      <c r="C71" s="2" t="s">
        <v>25</v>
      </c>
      <c r="D71" s="21">
        <v>250000</v>
      </c>
      <c r="E71" s="21">
        <v>700000</v>
      </c>
      <c r="F71" s="21">
        <v>1200000</v>
      </c>
      <c r="G71" s="21">
        <v>1550000</v>
      </c>
      <c r="H71" s="38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</row>
    <row r="72" spans="1:22" ht="12">
      <c r="A72" s="31">
        <v>5008</v>
      </c>
      <c r="B72" s="31">
        <v>5008</v>
      </c>
      <c r="C72" s="2" t="s">
        <v>117</v>
      </c>
      <c r="D72" s="21">
        <v>0</v>
      </c>
      <c r="E72" s="21">
        <v>0</v>
      </c>
      <c r="F72" s="21">
        <v>100000</v>
      </c>
      <c r="G72" s="21">
        <v>100000</v>
      </c>
      <c r="H72" s="38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</row>
    <row r="73" spans="1:22" ht="12">
      <c r="A73" s="31">
        <v>5010</v>
      </c>
      <c r="B73" s="31">
        <v>5010</v>
      </c>
      <c r="C73" s="2" t="s">
        <v>58</v>
      </c>
      <c r="D73" s="21">
        <v>0</v>
      </c>
      <c r="E73" s="21">
        <v>0</v>
      </c>
      <c r="F73" s="21">
        <v>20000</v>
      </c>
      <c r="G73" s="21">
        <v>20000</v>
      </c>
      <c r="H73" s="38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</row>
    <row r="74" spans="1:22" ht="12">
      <c r="A74" s="31">
        <v>5040</v>
      </c>
      <c r="B74" s="31">
        <v>5040</v>
      </c>
      <c r="C74" s="2" t="s">
        <v>15</v>
      </c>
      <c r="D74" s="21">
        <f t="shared" si="6"/>
        <v>0</v>
      </c>
      <c r="E74" s="21">
        <f t="shared" si="7"/>
        <v>0</v>
      </c>
      <c r="F74" s="21">
        <f t="shared" si="8"/>
        <v>0</v>
      </c>
      <c r="G74" s="21">
        <f>_xlfn.IFERROR(VLOOKUP($B74,'[1]Total'!$B$30:$Q$168,16,FALSE),0)</f>
        <v>0</v>
      </c>
      <c r="H74" s="38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</row>
    <row r="75" spans="1:22" ht="12">
      <c r="A75" s="31">
        <v>5050</v>
      </c>
      <c r="B75" s="31">
        <v>5050</v>
      </c>
      <c r="C75" s="2" t="s">
        <v>124</v>
      </c>
      <c r="D75" s="21">
        <f t="shared" si="6"/>
        <v>0</v>
      </c>
      <c r="E75" s="21">
        <f t="shared" si="7"/>
        <v>0</v>
      </c>
      <c r="F75" s="21">
        <f t="shared" si="8"/>
        <v>0</v>
      </c>
      <c r="G75" s="21">
        <f>_xlfn.IFERROR(VLOOKUP($B75,'[1]Total'!$B$30:$Q$168,16,FALSE),0)</f>
        <v>0</v>
      </c>
      <c r="H75" s="38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</row>
    <row r="76" spans="1:22" ht="12">
      <c r="A76" s="31">
        <v>5090</v>
      </c>
      <c r="B76" s="31">
        <v>5090</v>
      </c>
      <c r="C76" s="2" t="s">
        <v>59</v>
      </c>
      <c r="D76" s="21">
        <f t="shared" si="6"/>
        <v>0</v>
      </c>
      <c r="E76" s="21">
        <f t="shared" si="7"/>
        <v>0</v>
      </c>
      <c r="F76" s="21">
        <f t="shared" si="8"/>
        <v>0</v>
      </c>
      <c r="G76" s="21">
        <f>_xlfn.IFERROR(VLOOKUP($B76,'[1]Total'!$B$30:$Q$168,16,FALSE),0)</f>
        <v>0</v>
      </c>
      <c r="H76" s="38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</row>
    <row r="77" spans="1:22" ht="12">
      <c r="A77" s="31">
        <v>5100</v>
      </c>
      <c r="B77" s="31">
        <v>5100</v>
      </c>
      <c r="C77" s="2" t="s">
        <v>20</v>
      </c>
      <c r="D77" s="21">
        <f t="shared" si="6"/>
        <v>0</v>
      </c>
      <c r="E77" s="21">
        <f t="shared" si="7"/>
        <v>0</v>
      </c>
      <c r="F77" s="21">
        <f t="shared" si="8"/>
        <v>0</v>
      </c>
      <c r="G77" s="21">
        <f>_xlfn.IFERROR(VLOOKUP($B77,'[1]Total'!$B$30:$Q$168,16,FALSE),0)</f>
        <v>0</v>
      </c>
      <c r="H77" s="38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</row>
    <row r="78" spans="1:22" ht="12">
      <c r="A78" s="31">
        <v>5180</v>
      </c>
      <c r="B78" s="31">
        <v>5180</v>
      </c>
      <c r="C78" s="2" t="s">
        <v>60</v>
      </c>
      <c r="D78" s="21">
        <f t="shared" si="6"/>
        <v>125000</v>
      </c>
      <c r="E78" s="21">
        <f t="shared" si="7"/>
        <v>250000</v>
      </c>
      <c r="F78" s="21">
        <f t="shared" si="8"/>
        <v>375000</v>
      </c>
      <c r="G78" s="21">
        <f>_xlfn.IFERROR(VLOOKUP($B78,'[1]Total'!$B$30:$Q$168,16,FALSE),0)</f>
        <v>500000</v>
      </c>
      <c r="H78" s="38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</row>
    <row r="79" spans="1:22" ht="12">
      <c r="A79" s="31">
        <v>5182</v>
      </c>
      <c r="B79" s="31">
        <v>5182</v>
      </c>
      <c r="C79" s="2" t="s">
        <v>61</v>
      </c>
      <c r="D79" s="21">
        <f t="shared" si="6"/>
        <v>20000</v>
      </c>
      <c r="E79" s="21">
        <f t="shared" si="7"/>
        <v>40000</v>
      </c>
      <c r="F79" s="21">
        <f t="shared" si="8"/>
        <v>60000</v>
      </c>
      <c r="G79" s="21">
        <f>_xlfn.IFERROR(VLOOKUP($B79,'[1]Total'!$B$30:$Q$168,16,FALSE),0)</f>
        <v>80000</v>
      </c>
      <c r="H79" s="38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</row>
    <row r="80" spans="1:22" ht="12">
      <c r="A80" s="31">
        <v>5210</v>
      </c>
      <c r="B80" s="31">
        <v>5210</v>
      </c>
      <c r="C80" s="2" t="s">
        <v>62</v>
      </c>
      <c r="D80" s="21">
        <f t="shared" si="6"/>
        <v>1250</v>
      </c>
      <c r="E80" s="21">
        <f t="shared" si="7"/>
        <v>2500</v>
      </c>
      <c r="F80" s="21">
        <f t="shared" si="8"/>
        <v>3750</v>
      </c>
      <c r="G80" s="21">
        <f>_xlfn.IFERROR(VLOOKUP($B80,'[1]Total'!$B$30:$Q$168,16,FALSE),0)</f>
        <v>5000</v>
      </c>
      <c r="H80" s="38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</row>
    <row r="81" spans="1:22" ht="12">
      <c r="A81" s="31">
        <v>5230</v>
      </c>
      <c r="B81" s="31">
        <v>5230</v>
      </c>
      <c r="C81" s="2" t="s">
        <v>21</v>
      </c>
      <c r="D81" s="21">
        <f t="shared" si="6"/>
        <v>0</v>
      </c>
      <c r="E81" s="21">
        <f t="shared" si="7"/>
        <v>0</v>
      </c>
      <c r="F81" s="21">
        <f t="shared" si="8"/>
        <v>0</v>
      </c>
      <c r="G81" s="21">
        <f>_xlfn.IFERROR(VLOOKUP($B81,'[1]Total'!$B$30:$Q$168,16,FALSE),0)</f>
        <v>0</v>
      </c>
      <c r="H81" s="38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</row>
    <row r="82" spans="1:22" ht="12">
      <c r="A82" s="31">
        <v>5231</v>
      </c>
      <c r="B82" s="31">
        <v>5231</v>
      </c>
      <c r="C82" s="2" t="s">
        <v>22</v>
      </c>
      <c r="D82" s="21">
        <f t="shared" si="6"/>
        <v>0</v>
      </c>
      <c r="E82" s="21">
        <f t="shared" si="7"/>
        <v>0</v>
      </c>
      <c r="F82" s="21">
        <f t="shared" si="8"/>
        <v>0</v>
      </c>
      <c r="G82" s="21">
        <f>_xlfn.IFERROR(VLOOKUP($B82,'[1]Total'!$B$30:$Q$168,16,FALSE),0)</f>
        <v>0</v>
      </c>
      <c r="H82" s="38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</row>
    <row r="83" spans="1:22" ht="12">
      <c r="A83" s="31">
        <v>5250</v>
      </c>
      <c r="B83" s="31">
        <v>5250</v>
      </c>
      <c r="C83" s="2" t="s">
        <v>63</v>
      </c>
      <c r="D83" s="21">
        <f t="shared" si="6"/>
        <v>0</v>
      </c>
      <c r="E83" s="21">
        <f t="shared" si="7"/>
        <v>0</v>
      </c>
      <c r="F83" s="21">
        <f t="shared" si="8"/>
        <v>0</v>
      </c>
      <c r="G83" s="21">
        <f>_xlfn.IFERROR(VLOOKUP($B83,'[1]Total'!$B$30:$Q$168,16,FALSE),0)</f>
        <v>0</v>
      </c>
      <c r="H83" s="38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</row>
    <row r="84" spans="1:22" ht="12">
      <c r="A84" s="31">
        <v>5290</v>
      </c>
      <c r="B84" s="31">
        <v>5290</v>
      </c>
      <c r="C84" s="2" t="s">
        <v>64</v>
      </c>
      <c r="D84" s="21">
        <f t="shared" si="6"/>
        <v>0</v>
      </c>
      <c r="E84" s="21">
        <f t="shared" si="7"/>
        <v>0</v>
      </c>
      <c r="F84" s="21">
        <f t="shared" si="8"/>
        <v>0</v>
      </c>
      <c r="G84" s="21">
        <f>_xlfn.IFERROR(VLOOKUP($B84,'[1]Total'!$B$30:$Q$168,16,FALSE),0)</f>
        <v>0</v>
      </c>
      <c r="H84" s="38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</row>
    <row r="85" spans="1:22" ht="12">
      <c r="A85" s="31">
        <v>5330</v>
      </c>
      <c r="B85" s="31">
        <v>5330</v>
      </c>
      <c r="C85" s="2" t="s">
        <v>65</v>
      </c>
      <c r="D85" s="21">
        <f t="shared" si="6"/>
        <v>0</v>
      </c>
      <c r="E85" s="21">
        <f t="shared" si="7"/>
        <v>0</v>
      </c>
      <c r="F85" s="21">
        <f t="shared" si="8"/>
        <v>0</v>
      </c>
      <c r="G85" s="21">
        <f>_xlfn.IFERROR(VLOOKUP($B85,'[1]Total'!$B$30:$Q$168,16,FALSE),0)</f>
        <v>0</v>
      </c>
      <c r="H85" s="38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</row>
    <row r="86" spans="1:22" ht="12">
      <c r="A86" s="31">
        <v>5400</v>
      </c>
      <c r="B86" s="31">
        <v>5400</v>
      </c>
      <c r="C86" s="2" t="s">
        <v>66</v>
      </c>
      <c r="D86" s="21">
        <f t="shared" si="6"/>
        <v>200000</v>
      </c>
      <c r="E86" s="21">
        <f t="shared" si="7"/>
        <v>400000</v>
      </c>
      <c r="F86" s="21">
        <f t="shared" si="8"/>
        <v>600000</v>
      </c>
      <c r="G86" s="21">
        <f>_xlfn.IFERROR(VLOOKUP($B86,'[1]Total'!$B$30:$Q$168,16,FALSE),0)</f>
        <v>800000</v>
      </c>
      <c r="H86" s="38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</row>
    <row r="87" spans="1:22" ht="12">
      <c r="A87" s="31">
        <v>5425</v>
      </c>
      <c r="B87" s="31">
        <v>5425</v>
      </c>
      <c r="C87" s="2" t="s">
        <v>67</v>
      </c>
      <c r="D87" s="21">
        <v>0</v>
      </c>
      <c r="E87" s="21">
        <v>0</v>
      </c>
      <c r="F87" s="21">
        <v>0</v>
      </c>
      <c r="G87" s="21">
        <f>_xlfn.IFERROR(VLOOKUP($B87,'[1]Total'!$B$30:$Q$168,16,FALSE),0)</f>
        <v>130000</v>
      </c>
      <c r="H87" s="38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</row>
    <row r="88" spans="1:22" ht="12">
      <c r="A88" s="31">
        <v>5800</v>
      </c>
      <c r="B88" s="31">
        <v>5800</v>
      </c>
      <c r="C88" s="2" t="s">
        <v>23</v>
      </c>
      <c r="D88" s="21">
        <f t="shared" si="6"/>
        <v>0</v>
      </c>
      <c r="E88" s="21">
        <f t="shared" si="7"/>
        <v>0</v>
      </c>
      <c r="F88" s="21">
        <f t="shared" si="8"/>
        <v>0</v>
      </c>
      <c r="G88" s="21">
        <f>_xlfn.IFERROR(VLOOKUP($B88,'[1]Total'!$B$30:$Q$168,16,FALSE),0)</f>
        <v>0</v>
      </c>
      <c r="H88" s="38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</row>
    <row r="89" spans="1:22" ht="12">
      <c r="A89" s="31">
        <v>5910</v>
      </c>
      <c r="B89" s="31">
        <v>5910</v>
      </c>
      <c r="C89" s="6" t="s">
        <v>119</v>
      </c>
      <c r="D89" s="21">
        <f t="shared" si="6"/>
        <v>0</v>
      </c>
      <c r="E89" s="21">
        <f t="shared" si="7"/>
        <v>0</v>
      </c>
      <c r="F89" s="21">
        <f t="shared" si="8"/>
        <v>0</v>
      </c>
      <c r="G89" s="21">
        <f>_xlfn.IFERROR(VLOOKUP($B89,'[1]Total'!$B$30:$Q$168,16,FALSE),0)</f>
        <v>0</v>
      </c>
      <c r="H89" s="38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</row>
    <row r="90" spans="1:22" ht="12">
      <c r="A90" s="31">
        <v>5950</v>
      </c>
      <c r="B90" s="31">
        <v>5950</v>
      </c>
      <c r="C90" s="6" t="s">
        <v>68</v>
      </c>
      <c r="D90" s="21">
        <f t="shared" si="6"/>
        <v>3750</v>
      </c>
      <c r="E90" s="21">
        <f t="shared" si="7"/>
        <v>7500</v>
      </c>
      <c r="F90" s="21">
        <f t="shared" si="8"/>
        <v>11250</v>
      </c>
      <c r="G90" s="21">
        <f>_xlfn.IFERROR(VLOOKUP($B90,'[1]Total'!$B$30:$Q$168,16,FALSE),0)</f>
        <v>15000</v>
      </c>
      <c r="H90" s="38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</row>
    <row r="91" spans="1:22" ht="12">
      <c r="A91" s="31">
        <v>5990</v>
      </c>
      <c r="B91" s="31">
        <v>5990</v>
      </c>
      <c r="C91" s="2" t="s">
        <v>69</v>
      </c>
      <c r="D91" s="21">
        <f t="shared" si="6"/>
        <v>0</v>
      </c>
      <c r="E91" s="21">
        <f t="shared" si="7"/>
        <v>0</v>
      </c>
      <c r="F91" s="21">
        <f t="shared" si="8"/>
        <v>0</v>
      </c>
      <c r="G91" s="21">
        <f>_xlfn.IFERROR(VLOOKUP($B91,'[1]Total'!$B$30:$Q$168,16,FALSE),0)</f>
        <v>0</v>
      </c>
      <c r="H91" s="38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</row>
    <row r="92" spans="1:22" ht="12">
      <c r="A92" s="31">
        <v>7100</v>
      </c>
      <c r="B92" s="31">
        <v>7100</v>
      </c>
      <c r="C92" s="2" t="s">
        <v>91</v>
      </c>
      <c r="D92" s="21">
        <f t="shared" si="6"/>
        <v>20000</v>
      </c>
      <c r="E92" s="21">
        <f t="shared" si="7"/>
        <v>40000</v>
      </c>
      <c r="F92" s="21">
        <f t="shared" si="8"/>
        <v>60000</v>
      </c>
      <c r="G92" s="21">
        <f>_xlfn.IFERROR(VLOOKUP($B92,'[1]Total'!$B$30:$Q$168,16,FALSE),0)</f>
        <v>80000</v>
      </c>
      <c r="H92" s="38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</row>
    <row r="93" spans="1:22" ht="12.75">
      <c r="A93" s="32"/>
      <c r="B93" s="32"/>
      <c r="C93" s="4" t="s">
        <v>5</v>
      </c>
      <c r="D93" s="9">
        <f>SUM(D67:D92)</f>
        <v>1625000</v>
      </c>
      <c r="E93" s="9">
        <f>SUM(E67:E92)</f>
        <v>3450000</v>
      </c>
      <c r="F93" s="9">
        <f>SUM(F67:F92)</f>
        <v>5545000</v>
      </c>
      <c r="G93" s="9">
        <f>SUM(G67:G92)</f>
        <v>7400000</v>
      </c>
      <c r="H93" s="38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</row>
    <row r="94" spans="1:22" ht="12">
      <c r="A94" s="31"/>
      <c r="B94" s="31"/>
      <c r="C94" s="2"/>
      <c r="D94" s="21"/>
      <c r="E94" s="21"/>
      <c r="F94" s="21"/>
      <c r="G94" s="21"/>
      <c r="H94" s="38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</row>
    <row r="95" spans="1:22" ht="12">
      <c r="A95" s="31">
        <v>4120</v>
      </c>
      <c r="B95" s="31">
        <v>4120</v>
      </c>
      <c r="C95" s="2" t="s">
        <v>48</v>
      </c>
      <c r="D95" s="21">
        <f aca="true" t="shared" si="9" ref="D95:D132">$G95*0.25</f>
        <v>1250</v>
      </c>
      <c r="E95" s="21">
        <f aca="true" t="shared" si="10" ref="E95:E132">$G95*0.5</f>
        <v>2500</v>
      </c>
      <c r="F95" s="21">
        <f aca="true" t="shared" si="11" ref="F95:F132">$G95*0.75</f>
        <v>3750</v>
      </c>
      <c r="G95" s="21">
        <f>_xlfn.IFERROR(VLOOKUP($B95,'[1]Total'!$B$30:$Q$168,16,FALSE),0)</f>
        <v>5000</v>
      </c>
      <c r="H95" s="38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</row>
    <row r="96" spans="1:22" ht="12">
      <c r="A96" s="31">
        <v>6320</v>
      </c>
      <c r="B96" s="31">
        <v>6320</v>
      </c>
      <c r="C96" s="2" t="s">
        <v>70</v>
      </c>
      <c r="D96" s="21">
        <f t="shared" si="9"/>
        <v>12500</v>
      </c>
      <c r="E96" s="21">
        <f t="shared" si="10"/>
        <v>25000</v>
      </c>
      <c r="F96" s="21">
        <f t="shared" si="11"/>
        <v>37500</v>
      </c>
      <c r="G96" s="21">
        <f>_xlfn.IFERROR(VLOOKUP($B96,'[1]Total'!$B$30:$Q$168,16,FALSE),0)</f>
        <v>50000</v>
      </c>
      <c r="H96" s="38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</row>
    <row r="97" spans="1:22" ht="12">
      <c r="A97" s="31">
        <v>6340</v>
      </c>
      <c r="B97" s="31">
        <v>6340</v>
      </c>
      <c r="C97" s="2" t="s">
        <v>71</v>
      </c>
      <c r="D97" s="21">
        <f t="shared" si="9"/>
        <v>0</v>
      </c>
      <c r="E97" s="21">
        <f t="shared" si="10"/>
        <v>0</v>
      </c>
      <c r="F97" s="21">
        <f t="shared" si="11"/>
        <v>0</v>
      </c>
      <c r="G97" s="21">
        <f>_xlfn.IFERROR(VLOOKUP($B97,'[1]Total'!$B$30:$Q$168,16,FALSE),0)</f>
        <v>0</v>
      </c>
      <c r="H97" s="38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</row>
    <row r="98" spans="1:22" ht="12">
      <c r="A98" s="31">
        <v>6400</v>
      </c>
      <c r="B98" s="31">
        <v>6400</v>
      </c>
      <c r="C98" s="2" t="s">
        <v>125</v>
      </c>
      <c r="D98" s="21">
        <f t="shared" si="9"/>
        <v>0</v>
      </c>
      <c r="E98" s="21">
        <f t="shared" si="10"/>
        <v>0</v>
      </c>
      <c r="F98" s="21">
        <f t="shared" si="11"/>
        <v>0</v>
      </c>
      <c r="G98" s="21">
        <f>_xlfn.IFERROR(VLOOKUP($B98,'[1]Total'!$B$30:$Q$168,16,FALSE),0)</f>
        <v>0</v>
      </c>
      <c r="H98" s="38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</row>
    <row r="99" spans="1:22" ht="12">
      <c r="A99" s="31">
        <v>6420</v>
      </c>
      <c r="B99" s="31">
        <v>6420</v>
      </c>
      <c r="C99" s="2" t="s">
        <v>72</v>
      </c>
      <c r="D99" s="21">
        <f t="shared" si="9"/>
        <v>10000</v>
      </c>
      <c r="E99" s="21">
        <f t="shared" si="10"/>
        <v>20000</v>
      </c>
      <c r="F99" s="21">
        <f t="shared" si="11"/>
        <v>30000</v>
      </c>
      <c r="G99" s="21">
        <f>_xlfn.IFERROR(VLOOKUP($B99,'[1]Total'!$B$30:$Q$168,16,FALSE),0)</f>
        <v>40000</v>
      </c>
      <c r="H99" s="38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</row>
    <row r="100" spans="1:22" ht="12">
      <c r="A100" s="31">
        <v>6500</v>
      </c>
      <c r="B100" s="31">
        <v>6500</v>
      </c>
      <c r="C100" s="2" t="s">
        <v>73</v>
      </c>
      <c r="D100" s="21">
        <f t="shared" si="9"/>
        <v>50000</v>
      </c>
      <c r="E100" s="21">
        <f t="shared" si="10"/>
        <v>100000</v>
      </c>
      <c r="F100" s="21">
        <f t="shared" si="11"/>
        <v>150000</v>
      </c>
      <c r="G100" s="21">
        <f>_xlfn.IFERROR(VLOOKUP($B100,'[1]Total'!$B$30:$Q$168,16,FALSE),0)</f>
        <v>200000</v>
      </c>
      <c r="H100" s="38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</row>
    <row r="101" spans="1:22" ht="12">
      <c r="A101" s="31">
        <v>6600</v>
      </c>
      <c r="B101" s="31">
        <v>6600</v>
      </c>
      <c r="C101" s="2" t="s">
        <v>76</v>
      </c>
      <c r="D101" s="21">
        <f t="shared" si="9"/>
        <v>0</v>
      </c>
      <c r="E101" s="21">
        <f t="shared" si="10"/>
        <v>0</v>
      </c>
      <c r="F101" s="21">
        <f t="shared" si="11"/>
        <v>0</v>
      </c>
      <c r="G101" s="21">
        <f>_xlfn.IFERROR(VLOOKUP($B101,'[1]Total'!$B$30:$Q$168,16,FALSE),0)</f>
        <v>0</v>
      </c>
      <c r="H101" s="38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</row>
    <row r="102" spans="1:22" ht="12">
      <c r="A102" s="31">
        <v>6620</v>
      </c>
      <c r="B102" s="31">
        <v>6620</v>
      </c>
      <c r="C102" s="2" t="s">
        <v>77</v>
      </c>
      <c r="D102" s="21">
        <f t="shared" si="9"/>
        <v>50000</v>
      </c>
      <c r="E102" s="21">
        <f t="shared" si="10"/>
        <v>100000</v>
      </c>
      <c r="F102" s="21">
        <f t="shared" si="11"/>
        <v>150000</v>
      </c>
      <c r="G102" s="21">
        <f>_xlfn.IFERROR(VLOOKUP($B102,'[1]Total'!$B$30:$Q$168,16,FALSE),0)</f>
        <v>200000</v>
      </c>
      <c r="H102" s="38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</row>
    <row r="103" spans="1:22" ht="12">
      <c r="A103" s="31">
        <v>6625</v>
      </c>
      <c r="B103" s="31">
        <v>6625</v>
      </c>
      <c r="C103" s="2" t="s">
        <v>78</v>
      </c>
      <c r="D103" s="21">
        <f t="shared" si="9"/>
        <v>0</v>
      </c>
      <c r="E103" s="21">
        <f t="shared" si="10"/>
        <v>0</v>
      </c>
      <c r="F103" s="21">
        <f t="shared" si="11"/>
        <v>0</v>
      </c>
      <c r="G103" s="21">
        <f>_xlfn.IFERROR(VLOOKUP($B103,'[1]Total'!$B$30:$Q$168,16,FALSE),0)</f>
        <v>0</v>
      </c>
      <c r="H103" s="38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</row>
    <row r="104" spans="1:22" ht="12">
      <c r="A104" s="31">
        <v>6630</v>
      </c>
      <c r="B104" s="31">
        <v>6630</v>
      </c>
      <c r="C104" s="2" t="s">
        <v>79</v>
      </c>
      <c r="D104" s="21">
        <v>600000</v>
      </c>
      <c r="E104" s="21">
        <v>900000</v>
      </c>
      <c r="F104" s="21">
        <v>1100000</v>
      </c>
      <c r="G104" s="21">
        <f>_xlfn.IFERROR(VLOOKUP($B104,'[1]Total'!$B$30:$Q$168,16,FALSE),0)</f>
        <v>1500000</v>
      </c>
      <c r="H104" s="38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</row>
    <row r="105" spans="1:22" ht="12">
      <c r="A105" s="31">
        <v>6700</v>
      </c>
      <c r="B105" s="31">
        <v>6700</v>
      </c>
      <c r="C105" s="2" t="s">
        <v>80</v>
      </c>
      <c r="D105" s="21">
        <f t="shared" si="9"/>
        <v>0</v>
      </c>
      <c r="E105" s="21">
        <f t="shared" si="10"/>
        <v>0</v>
      </c>
      <c r="F105" s="21">
        <f t="shared" si="11"/>
        <v>0</v>
      </c>
      <c r="G105" s="21">
        <f>_xlfn.IFERROR(VLOOKUP($B105,'[1]Total'!$B$30:$Q$168,16,FALSE),0)</f>
        <v>0</v>
      </c>
      <c r="H105" s="38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</row>
    <row r="106" spans="1:22" ht="12">
      <c r="A106" s="31">
        <v>6710</v>
      </c>
      <c r="B106" s="31">
        <v>6710</v>
      </c>
      <c r="C106" s="2" t="s">
        <v>81</v>
      </c>
      <c r="D106" s="21">
        <f t="shared" si="9"/>
        <v>0</v>
      </c>
      <c r="E106" s="21">
        <f t="shared" si="10"/>
        <v>0</v>
      </c>
      <c r="F106" s="21">
        <f t="shared" si="11"/>
        <v>0</v>
      </c>
      <c r="G106" s="21">
        <f>_xlfn.IFERROR(VLOOKUP($B106,'[1]Total'!$B$30:$Q$168,16,FALSE),0)</f>
        <v>0</v>
      </c>
      <c r="H106" s="38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</row>
    <row r="107" spans="1:22" ht="12">
      <c r="A107" s="31">
        <v>6790</v>
      </c>
      <c r="B107" s="31">
        <v>6790</v>
      </c>
      <c r="C107" s="2" t="s">
        <v>82</v>
      </c>
      <c r="D107" s="21">
        <f t="shared" si="9"/>
        <v>0</v>
      </c>
      <c r="E107" s="21">
        <f t="shared" si="10"/>
        <v>0</v>
      </c>
      <c r="F107" s="21">
        <f t="shared" si="11"/>
        <v>0</v>
      </c>
      <c r="G107" s="21">
        <f>_xlfn.IFERROR(VLOOKUP($B107,'[1]Total'!$B$30:$Q$168,16,FALSE),0)</f>
        <v>0</v>
      </c>
      <c r="H107" s="38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</row>
    <row r="108" spans="1:22" ht="12">
      <c r="A108" s="31">
        <v>6800</v>
      </c>
      <c r="B108" s="31">
        <v>6800</v>
      </c>
      <c r="C108" s="2" t="s">
        <v>83</v>
      </c>
      <c r="D108" s="21">
        <f t="shared" si="9"/>
        <v>375</v>
      </c>
      <c r="E108" s="21">
        <f t="shared" si="10"/>
        <v>750</v>
      </c>
      <c r="F108" s="21">
        <f t="shared" si="11"/>
        <v>1125</v>
      </c>
      <c r="G108" s="21">
        <f>_xlfn.IFERROR(VLOOKUP($B108,'[1]Total'!$B$30:$Q$168,16,FALSE),0)</f>
        <v>1500</v>
      </c>
      <c r="H108" s="38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</row>
    <row r="109" spans="1:22" ht="12">
      <c r="A109" s="31">
        <v>6815</v>
      </c>
      <c r="B109" s="31">
        <v>6815</v>
      </c>
      <c r="C109" s="2" t="s">
        <v>84</v>
      </c>
      <c r="D109" s="21">
        <v>30000</v>
      </c>
      <c r="E109" s="21">
        <v>100000</v>
      </c>
      <c r="F109" s="21">
        <v>130000</v>
      </c>
      <c r="G109" s="21">
        <v>130000</v>
      </c>
      <c r="H109" s="38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</row>
    <row r="110" spans="1:22" ht="12">
      <c r="A110" s="31">
        <v>6820</v>
      </c>
      <c r="B110" s="31">
        <v>6820</v>
      </c>
      <c r="C110" s="2" t="s">
        <v>85</v>
      </c>
      <c r="D110" s="21">
        <f t="shared" si="9"/>
        <v>0</v>
      </c>
      <c r="E110" s="21">
        <f t="shared" si="10"/>
        <v>0</v>
      </c>
      <c r="F110" s="21">
        <f t="shared" si="11"/>
        <v>0</v>
      </c>
      <c r="G110" s="21">
        <f>_xlfn.IFERROR(VLOOKUP($B110,'[1]Total'!$B$30:$Q$168,16,FALSE),0)</f>
        <v>0</v>
      </c>
      <c r="H110" s="38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</row>
    <row r="111" spans="1:22" ht="12">
      <c r="A111" s="31">
        <v>6860</v>
      </c>
      <c r="B111" s="31">
        <v>6860</v>
      </c>
      <c r="C111" s="2" t="s">
        <v>86</v>
      </c>
      <c r="D111" s="21">
        <f t="shared" si="9"/>
        <v>2500</v>
      </c>
      <c r="E111" s="21">
        <f t="shared" si="10"/>
        <v>5000</v>
      </c>
      <c r="F111" s="21">
        <f t="shared" si="11"/>
        <v>7500</v>
      </c>
      <c r="G111" s="21">
        <f>_xlfn.IFERROR(VLOOKUP($B111,'[1]Total'!$B$30:$Q$168,16,FALSE),0)</f>
        <v>10000</v>
      </c>
      <c r="H111" s="38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</row>
    <row r="112" spans="1:22" ht="12">
      <c r="A112" s="31">
        <v>6900</v>
      </c>
      <c r="B112" s="31">
        <v>6900</v>
      </c>
      <c r="C112" s="2" t="s">
        <v>87</v>
      </c>
      <c r="D112" s="21">
        <f t="shared" si="9"/>
        <v>0</v>
      </c>
      <c r="E112" s="21">
        <f t="shared" si="10"/>
        <v>0</v>
      </c>
      <c r="F112" s="21">
        <f t="shared" si="11"/>
        <v>0</v>
      </c>
      <c r="G112" s="21">
        <f>_xlfn.IFERROR(VLOOKUP($B112,'[1]Total'!$B$30:$Q$168,16,FALSE),0)</f>
        <v>0</v>
      </c>
      <c r="H112" s="38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</row>
    <row r="113" spans="1:22" ht="12">
      <c r="A113" s="31">
        <v>6920</v>
      </c>
      <c r="B113" s="31">
        <v>6920</v>
      </c>
      <c r="C113" s="2" t="s">
        <v>88</v>
      </c>
      <c r="D113" s="21">
        <f t="shared" si="9"/>
        <v>2500</v>
      </c>
      <c r="E113" s="21">
        <f t="shared" si="10"/>
        <v>5000</v>
      </c>
      <c r="F113" s="21">
        <f t="shared" si="11"/>
        <v>7500</v>
      </c>
      <c r="G113" s="21">
        <f>_xlfn.IFERROR(VLOOKUP($B113,'[1]Total'!$B$30:$Q$168,16,FALSE),0)</f>
        <v>10000</v>
      </c>
      <c r="H113" s="38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</row>
    <row r="114" spans="1:22" ht="12">
      <c r="A114" s="31">
        <v>6930</v>
      </c>
      <c r="B114" s="31">
        <v>6930</v>
      </c>
      <c r="C114" s="2" t="s">
        <v>89</v>
      </c>
      <c r="D114" s="21">
        <f t="shared" si="9"/>
        <v>0</v>
      </c>
      <c r="E114" s="21">
        <f t="shared" si="10"/>
        <v>0</v>
      </c>
      <c r="F114" s="21">
        <f t="shared" si="11"/>
        <v>0</v>
      </c>
      <c r="G114" s="21">
        <f>_xlfn.IFERROR(VLOOKUP($B114,'[1]Total'!$B$30:$Q$168,16,FALSE),0)</f>
        <v>0</v>
      </c>
      <c r="H114" s="38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</row>
    <row r="115" spans="1:22" ht="12">
      <c r="A115" s="31">
        <v>6940</v>
      </c>
      <c r="B115" s="31">
        <v>6940</v>
      </c>
      <c r="C115" s="2" t="s">
        <v>90</v>
      </c>
      <c r="D115" s="21">
        <f t="shared" si="9"/>
        <v>0</v>
      </c>
      <c r="E115" s="21">
        <f t="shared" si="10"/>
        <v>0</v>
      </c>
      <c r="F115" s="21">
        <f t="shared" si="11"/>
        <v>0</v>
      </c>
      <c r="G115" s="21">
        <f>_xlfn.IFERROR(VLOOKUP($B115,'[1]Total'!$B$30:$Q$168,16,FALSE),0)</f>
        <v>0</v>
      </c>
      <c r="H115" s="38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</row>
    <row r="116" spans="1:22" ht="12">
      <c r="A116" s="31">
        <v>7140</v>
      </c>
      <c r="B116" s="31">
        <v>7140</v>
      </c>
      <c r="C116" s="2" t="s">
        <v>92</v>
      </c>
      <c r="D116" s="21">
        <f t="shared" si="9"/>
        <v>0</v>
      </c>
      <c r="E116" s="21">
        <f t="shared" si="10"/>
        <v>0</v>
      </c>
      <c r="F116" s="21">
        <f t="shared" si="11"/>
        <v>0</v>
      </c>
      <c r="G116" s="21">
        <f>_xlfn.IFERROR(VLOOKUP($B116,'[1]Total'!$B$30:$Q$168,16,FALSE),0)</f>
        <v>0</v>
      </c>
      <c r="H116" s="38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</row>
    <row r="117" spans="1:22" ht="12">
      <c r="A117" s="31">
        <v>7320</v>
      </c>
      <c r="B117" s="31">
        <v>7320</v>
      </c>
      <c r="C117" s="2" t="s">
        <v>93</v>
      </c>
      <c r="D117" s="21">
        <f t="shared" si="9"/>
        <v>0</v>
      </c>
      <c r="E117" s="21">
        <f t="shared" si="10"/>
        <v>0</v>
      </c>
      <c r="F117" s="21">
        <f t="shared" si="11"/>
        <v>0</v>
      </c>
      <c r="G117" s="21">
        <f>_xlfn.IFERROR(VLOOKUP($B117,'[1]Total'!$B$30:$Q$168,16,FALSE),0)</f>
        <v>0</v>
      </c>
      <c r="H117" s="38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</row>
    <row r="118" spans="1:22" ht="12">
      <c r="A118" s="31">
        <v>7430</v>
      </c>
      <c r="B118" s="31">
        <v>7430</v>
      </c>
      <c r="C118" s="2" t="s">
        <v>95</v>
      </c>
      <c r="D118" s="21">
        <v>250000</v>
      </c>
      <c r="E118" s="21">
        <v>250000</v>
      </c>
      <c r="F118" s="21">
        <v>250000</v>
      </c>
      <c r="G118" s="21">
        <v>250000</v>
      </c>
      <c r="H118" s="38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</row>
    <row r="119" spans="1:22" ht="12">
      <c r="A119" s="31">
        <v>7500</v>
      </c>
      <c r="B119" s="31">
        <v>7500</v>
      </c>
      <c r="C119" s="2" t="s">
        <v>96</v>
      </c>
      <c r="D119" s="21">
        <f t="shared" si="9"/>
        <v>0</v>
      </c>
      <c r="E119" s="21">
        <f t="shared" si="10"/>
        <v>0</v>
      </c>
      <c r="F119" s="21">
        <f t="shared" si="11"/>
        <v>0</v>
      </c>
      <c r="G119" s="21">
        <f>_xlfn.IFERROR(VLOOKUP($B119,'[1]Total'!$B$30:$Q$168,16,FALSE),0)</f>
        <v>0</v>
      </c>
      <c r="H119" s="38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</row>
    <row r="120" spans="1:22" ht="12">
      <c r="A120" s="31">
        <v>7601</v>
      </c>
      <c r="B120" s="31">
        <v>7601</v>
      </c>
      <c r="C120" s="2" t="s">
        <v>97</v>
      </c>
      <c r="D120" s="21">
        <f t="shared" si="9"/>
        <v>0</v>
      </c>
      <c r="E120" s="21">
        <f t="shared" si="10"/>
        <v>0</v>
      </c>
      <c r="F120" s="21">
        <f t="shared" si="11"/>
        <v>0</v>
      </c>
      <c r="G120" s="21">
        <f>_xlfn.IFERROR(VLOOKUP($B120,'[1]Total'!$B$30:$Q$168,16,FALSE),0)</f>
        <v>0</v>
      </c>
      <c r="H120" s="38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</row>
    <row r="121" spans="1:22" ht="12">
      <c r="A121" s="31">
        <v>7740</v>
      </c>
      <c r="B121" s="31">
        <v>7740</v>
      </c>
      <c r="C121" s="2" t="s">
        <v>98</v>
      </c>
      <c r="D121" s="21">
        <f t="shared" si="9"/>
        <v>0</v>
      </c>
      <c r="E121" s="21">
        <f t="shared" si="10"/>
        <v>0</v>
      </c>
      <c r="F121" s="21">
        <f t="shared" si="11"/>
        <v>0</v>
      </c>
      <c r="G121" s="21">
        <f>_xlfn.IFERROR(VLOOKUP($B121,'[1]Total'!$B$30:$Q$168,16,FALSE),0)</f>
        <v>0</v>
      </c>
      <c r="H121" s="38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</row>
    <row r="122" spans="1:22" ht="12">
      <c r="A122" s="31">
        <v>7770</v>
      </c>
      <c r="B122" s="31">
        <v>7770</v>
      </c>
      <c r="C122" s="2" t="s">
        <v>99</v>
      </c>
      <c r="D122" s="21">
        <f t="shared" si="9"/>
        <v>500</v>
      </c>
      <c r="E122" s="21">
        <f t="shared" si="10"/>
        <v>1000</v>
      </c>
      <c r="F122" s="21">
        <f t="shared" si="11"/>
        <v>1500</v>
      </c>
      <c r="G122" s="21">
        <f>_xlfn.IFERROR(VLOOKUP($B122,'[1]Total'!$B$30:$Q$168,16,FALSE),0)</f>
        <v>2000</v>
      </c>
      <c r="H122" s="38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</row>
    <row r="123" spans="1:22" ht="12">
      <c r="A123" s="31">
        <v>7780</v>
      </c>
      <c r="B123" s="31">
        <v>7780</v>
      </c>
      <c r="C123" s="2" t="s">
        <v>100</v>
      </c>
      <c r="D123" s="21">
        <f t="shared" si="9"/>
        <v>0</v>
      </c>
      <c r="E123" s="21">
        <f t="shared" si="10"/>
        <v>0</v>
      </c>
      <c r="F123" s="21">
        <f t="shared" si="11"/>
        <v>0</v>
      </c>
      <c r="G123" s="21">
        <f>_xlfn.IFERROR(VLOOKUP($B123,'[1]Total'!$B$30:$Q$168,16,FALSE),0)</f>
        <v>0</v>
      </c>
      <c r="H123" s="38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</row>
    <row r="124" spans="1:22" ht="12">
      <c r="A124" s="31">
        <v>7790</v>
      </c>
      <c r="B124" s="31">
        <v>7790</v>
      </c>
      <c r="C124" s="2" t="s">
        <v>101</v>
      </c>
      <c r="D124" s="21">
        <f t="shared" si="9"/>
        <v>2500</v>
      </c>
      <c r="E124" s="21">
        <f t="shared" si="10"/>
        <v>5000</v>
      </c>
      <c r="F124" s="21">
        <f t="shared" si="11"/>
        <v>7500</v>
      </c>
      <c r="G124" s="21">
        <f>_xlfn.IFERROR(VLOOKUP($B124,'[1]Total'!$B$30:$Q$168,16,FALSE),0)</f>
        <v>10000</v>
      </c>
      <c r="H124" s="38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</row>
    <row r="125" spans="1:22" ht="12">
      <c r="A125" s="31">
        <v>7791</v>
      </c>
      <c r="B125" s="31">
        <v>7791</v>
      </c>
      <c r="C125" s="2" t="s">
        <v>110</v>
      </c>
      <c r="D125" s="21">
        <f t="shared" si="9"/>
        <v>0</v>
      </c>
      <c r="E125" s="21">
        <f t="shared" si="10"/>
        <v>0</v>
      </c>
      <c r="F125" s="21">
        <f t="shared" si="11"/>
        <v>0</v>
      </c>
      <c r="G125" s="21">
        <f>_xlfn.IFERROR(VLOOKUP($B125,'[1]Total'!$B$30:$Q$168,16,FALSE),0)</f>
        <v>0</v>
      </c>
      <c r="H125" s="38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</row>
    <row r="126" spans="1:22" ht="12">
      <c r="A126" s="31">
        <v>7795</v>
      </c>
      <c r="B126" s="31">
        <v>7795</v>
      </c>
      <c r="C126" s="2" t="s">
        <v>112</v>
      </c>
      <c r="D126" s="21">
        <v>750</v>
      </c>
      <c r="E126" s="21">
        <v>1500</v>
      </c>
      <c r="F126" s="21">
        <v>2250</v>
      </c>
      <c r="G126" s="21">
        <v>3000</v>
      </c>
      <c r="H126" s="38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</row>
    <row r="127" spans="1:22" ht="12">
      <c r="A127" s="31">
        <v>7796</v>
      </c>
      <c r="B127" s="31">
        <v>7796</v>
      </c>
      <c r="C127" s="2" t="s">
        <v>113</v>
      </c>
      <c r="D127" s="21">
        <f t="shared" si="9"/>
        <v>0</v>
      </c>
      <c r="E127" s="21">
        <f t="shared" si="10"/>
        <v>0</v>
      </c>
      <c r="F127" s="21">
        <f t="shared" si="11"/>
        <v>0</v>
      </c>
      <c r="G127" s="21">
        <f>_xlfn.IFERROR(VLOOKUP($B127,'[1]Total'!$B$30:$Q$168,16,FALSE),0)</f>
        <v>0</v>
      </c>
      <c r="H127" s="38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</row>
    <row r="128" spans="1:22" ht="12">
      <c r="A128" s="31">
        <v>7797</v>
      </c>
      <c r="B128" s="31">
        <v>7797</v>
      </c>
      <c r="C128" s="2" t="s">
        <v>114</v>
      </c>
      <c r="D128" s="21">
        <v>0</v>
      </c>
      <c r="E128" s="21">
        <v>0</v>
      </c>
      <c r="F128" s="21">
        <v>0</v>
      </c>
      <c r="G128" s="21">
        <v>0</v>
      </c>
      <c r="H128" s="38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</row>
    <row r="129" spans="1:22" ht="12">
      <c r="A129" s="31">
        <v>7798</v>
      </c>
      <c r="B129" s="31">
        <v>7798</v>
      </c>
      <c r="C129" s="2" t="s">
        <v>118</v>
      </c>
      <c r="D129" s="21">
        <f t="shared" si="9"/>
        <v>0</v>
      </c>
      <c r="E129" s="21">
        <f t="shared" si="10"/>
        <v>0</v>
      </c>
      <c r="F129" s="21">
        <f t="shared" si="11"/>
        <v>0</v>
      </c>
      <c r="G129" s="21">
        <f>_xlfn.IFERROR(VLOOKUP($B129,'[1]Total'!$B$30:$Q$168,16,FALSE),0)</f>
        <v>0</v>
      </c>
      <c r="H129" s="38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</row>
    <row r="130" spans="1:22" ht="12">
      <c r="A130" s="31">
        <v>7799</v>
      </c>
      <c r="B130" s="31">
        <v>7799</v>
      </c>
      <c r="C130" s="2" t="s">
        <v>127</v>
      </c>
      <c r="D130" s="21">
        <v>0</v>
      </c>
      <c r="E130" s="21">
        <v>0</v>
      </c>
      <c r="F130" s="21">
        <v>0</v>
      </c>
      <c r="G130" s="21">
        <v>0</v>
      </c>
      <c r="H130" s="38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</row>
    <row r="131" spans="1:22" ht="12">
      <c r="A131" s="31">
        <v>7830</v>
      </c>
      <c r="B131" s="31">
        <v>7830</v>
      </c>
      <c r="C131" s="2" t="s">
        <v>102</v>
      </c>
      <c r="D131" s="21">
        <f t="shared" si="9"/>
        <v>0</v>
      </c>
      <c r="E131" s="21">
        <f t="shared" si="10"/>
        <v>0</v>
      </c>
      <c r="F131" s="21">
        <f t="shared" si="11"/>
        <v>0</v>
      </c>
      <c r="G131" s="21">
        <f>_xlfn.IFERROR(VLOOKUP($B131,'[1]Total'!$B$30:$Q$168,16,FALSE),0)</f>
        <v>0</v>
      </c>
      <c r="H131" s="38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</row>
    <row r="132" spans="1:22" ht="12">
      <c r="A132" s="31">
        <v>7990</v>
      </c>
      <c r="B132" s="31">
        <v>7990</v>
      </c>
      <c r="C132" s="2" t="s">
        <v>103</v>
      </c>
      <c r="D132" s="21">
        <f t="shared" si="9"/>
        <v>0</v>
      </c>
      <c r="E132" s="21">
        <f t="shared" si="10"/>
        <v>0</v>
      </c>
      <c r="F132" s="21">
        <f t="shared" si="11"/>
        <v>0</v>
      </c>
      <c r="G132" s="21">
        <f>_xlfn.IFERROR(VLOOKUP($B132,'[1]Total'!$B$30:$Q$168,16,FALSE),0)</f>
        <v>0</v>
      </c>
      <c r="H132" s="38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</row>
    <row r="133" spans="1:22" ht="12">
      <c r="A133" s="31"/>
      <c r="B133" s="31"/>
      <c r="C133" s="2"/>
      <c r="D133" s="21"/>
      <c r="E133" s="21"/>
      <c r="F133" s="21"/>
      <c r="G133" s="21"/>
      <c r="H133" s="38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</row>
    <row r="134" spans="1:22" ht="12.75">
      <c r="A134" s="32"/>
      <c r="B134" s="32"/>
      <c r="C134" s="4" t="s">
        <v>6</v>
      </c>
      <c r="D134" s="9">
        <f>SUM(D95:D133)</f>
        <v>1012875</v>
      </c>
      <c r="E134" s="9">
        <f>SUM(E95:E133)</f>
        <v>1515750</v>
      </c>
      <c r="F134" s="9">
        <f>SUM(F95:F133)</f>
        <v>1878625</v>
      </c>
      <c r="G134" s="9">
        <f>SUM(G95:G133)</f>
        <v>2411500</v>
      </c>
      <c r="H134" s="38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</row>
    <row r="135" spans="1:22" ht="12.75">
      <c r="A135" s="32"/>
      <c r="B135" s="32"/>
      <c r="C135" s="4"/>
      <c r="D135" s="9"/>
      <c r="E135" s="9"/>
      <c r="F135" s="9"/>
      <c r="G135" s="9"/>
      <c r="H135" s="38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</row>
    <row r="136" spans="1:22" ht="12">
      <c r="A136" s="31">
        <v>6000</v>
      </c>
      <c r="B136" s="31">
        <v>6000</v>
      </c>
      <c r="C136" s="2" t="s">
        <v>104</v>
      </c>
      <c r="D136" s="21">
        <v>66250</v>
      </c>
      <c r="E136" s="21">
        <v>132500</v>
      </c>
      <c r="F136" s="21">
        <v>195000</v>
      </c>
      <c r="G136" s="21">
        <v>265500</v>
      </c>
      <c r="H136" s="38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</row>
    <row r="137" spans="1:22" ht="12">
      <c r="A137" s="31">
        <v>6010</v>
      </c>
      <c r="B137" s="31">
        <v>6010</v>
      </c>
      <c r="C137" s="2" t="s">
        <v>105</v>
      </c>
      <c r="D137" s="21">
        <f>$G137*0.25</f>
        <v>0</v>
      </c>
      <c r="E137" s="21">
        <f>$G137*0.5</f>
        <v>0</v>
      </c>
      <c r="F137" s="21">
        <f>$G137*0.75</f>
        <v>0</v>
      </c>
      <c r="G137" s="21">
        <f>_xlfn.IFERROR(VLOOKUP($B137,'[1]Total'!$B$30:$Q$168,16,FALSE),0)</f>
        <v>0</v>
      </c>
      <c r="H137" s="38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</row>
    <row r="138" spans="1:22" ht="12.75">
      <c r="A138" s="32"/>
      <c r="B138" s="32"/>
      <c r="C138" s="4" t="s">
        <v>11</v>
      </c>
      <c r="D138" s="9">
        <f>SUM(D136:D137)</f>
        <v>66250</v>
      </c>
      <c r="E138" s="9">
        <f>SUM(E136:E137)</f>
        <v>132500</v>
      </c>
      <c r="F138" s="9">
        <f>SUM(F136:F137)</f>
        <v>195000</v>
      </c>
      <c r="G138" s="9">
        <f>SUM(G136:G137)</f>
        <v>265500</v>
      </c>
      <c r="H138" s="38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</row>
    <row r="139" spans="1:22" ht="12">
      <c r="A139" s="31"/>
      <c r="B139" s="31"/>
      <c r="C139" s="2"/>
      <c r="D139" s="8"/>
      <c r="E139" s="8"/>
      <c r="F139" s="8"/>
      <c r="G139" s="8"/>
      <c r="H139" s="38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</row>
    <row r="140" spans="1:22" ht="13.5" customHeight="1">
      <c r="A140" s="32"/>
      <c r="B140" s="32"/>
      <c r="C140" s="4" t="s">
        <v>2</v>
      </c>
      <c r="D140" s="9">
        <f>D39-D65-D93-D134-D138</f>
        <v>-1285125</v>
      </c>
      <c r="E140" s="9">
        <f>E39-E65-E93-E134-E138</f>
        <v>-514250</v>
      </c>
      <c r="F140" s="9">
        <f>F39-F65-F93-F134-F138</f>
        <v>1490375</v>
      </c>
      <c r="G140" s="9">
        <f>G39-G65-G93-G134-G138</f>
        <v>147000</v>
      </c>
      <c r="H140" s="38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</row>
    <row r="141" spans="1:22" ht="13.5" customHeight="1">
      <c r="A141" s="31"/>
      <c r="B141" s="31"/>
      <c r="C141" s="2"/>
      <c r="D141" s="8"/>
      <c r="E141" s="8"/>
      <c r="F141" s="8"/>
      <c r="G141" s="8"/>
      <c r="H141" s="38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</row>
    <row r="142" spans="1:22" ht="13.5" customHeight="1">
      <c r="A142" s="31">
        <v>8050</v>
      </c>
      <c r="B142" s="31">
        <v>8050</v>
      </c>
      <c r="C142" s="2" t="s">
        <v>7</v>
      </c>
      <c r="D142" s="8"/>
      <c r="E142" s="8"/>
      <c r="F142" s="8"/>
      <c r="G142" s="8"/>
      <c r="H142" s="38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</row>
    <row r="143" spans="1:22" ht="13.5" customHeight="1">
      <c r="A143" s="31">
        <v>8070</v>
      </c>
      <c r="B143" s="31">
        <v>8070</v>
      </c>
      <c r="C143" s="2" t="s">
        <v>24</v>
      </c>
      <c r="D143" s="8"/>
      <c r="E143" s="8"/>
      <c r="F143" s="8"/>
      <c r="G143" s="8"/>
      <c r="H143" s="38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</row>
    <row r="144" spans="1:22" ht="13.5" customHeight="1">
      <c r="A144" s="31">
        <v>8150</v>
      </c>
      <c r="B144" s="31">
        <v>8150</v>
      </c>
      <c r="C144" s="2" t="s">
        <v>106</v>
      </c>
      <c r="D144" s="8"/>
      <c r="E144" s="8"/>
      <c r="F144" s="8"/>
      <c r="G144" s="8"/>
      <c r="H144" s="38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</row>
    <row r="145" spans="1:22" ht="13.5" customHeight="1">
      <c r="A145" s="32"/>
      <c r="B145" s="32"/>
      <c r="C145" s="4" t="s">
        <v>14</v>
      </c>
      <c r="D145" s="9">
        <f>SUM(D142:D144)</f>
        <v>0</v>
      </c>
      <c r="E145" s="9">
        <f>SUM(E142:E144)</f>
        <v>0</v>
      </c>
      <c r="F145" s="9">
        <f>SUM(F142:F144)</f>
        <v>0</v>
      </c>
      <c r="G145" s="9">
        <f>SUM(G142:G144)</f>
        <v>0</v>
      </c>
      <c r="H145" s="38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</row>
    <row r="146" spans="1:22" ht="12">
      <c r="A146" s="31"/>
      <c r="B146" s="31"/>
      <c r="C146" s="2"/>
      <c r="D146" s="8"/>
      <c r="E146" s="8"/>
      <c r="F146" s="8"/>
      <c r="G146" s="8"/>
      <c r="H146" s="38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</row>
    <row r="147" spans="1:22" ht="12.75">
      <c r="A147" s="32"/>
      <c r="B147" s="32"/>
      <c r="C147" s="5" t="s">
        <v>9</v>
      </c>
      <c r="D147" s="10">
        <f>D140-D145</f>
        <v>-1285125</v>
      </c>
      <c r="E147" s="10">
        <f>E140-E145</f>
        <v>-514250</v>
      </c>
      <c r="F147" s="10">
        <f>F140-F145</f>
        <v>1490375</v>
      </c>
      <c r="G147" s="10">
        <f>G140-G145</f>
        <v>147000</v>
      </c>
      <c r="H147" s="40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</row>
    <row r="148" spans="8:22" ht="15.75" customHeight="1"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</row>
    <row r="149" spans="8:22" ht="12"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</row>
    <row r="150" spans="8:22" ht="12"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</row>
    <row r="151" spans="8:22" ht="12"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</row>
    <row r="152" spans="8:22" ht="12"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</row>
    <row r="153" spans="8:22" ht="12"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</row>
    <row r="154" spans="8:22" ht="12"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</row>
    <row r="155" spans="8:22" ht="12"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</row>
    <row r="156" spans="8:22" ht="12"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</row>
    <row r="157" spans="8:22" ht="12"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</row>
    <row r="158" spans="8:22" ht="12"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</row>
    <row r="159" spans="8:22" ht="12"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</row>
    <row r="160" spans="8:22" ht="12"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</row>
    <row r="161" spans="8:22" ht="12"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</row>
    <row r="162" spans="8:22" ht="12"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</row>
    <row r="163" spans="8:22" ht="12"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</row>
    <row r="164" spans="8:22" ht="12"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</row>
    <row r="165" spans="8:22" ht="12"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</row>
  </sheetData>
  <sheetProtection/>
  <mergeCells count="1">
    <mergeCell ref="D2:H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2:V165"/>
  <sheetViews>
    <sheetView zoomScale="80" zoomScaleNormal="80" zoomScalePageLayoutView="0" workbookViewId="0" topLeftCell="A99">
      <selection activeCell="H106" sqref="H106"/>
    </sheetView>
  </sheetViews>
  <sheetFormatPr defaultColWidth="11.421875" defaultRowHeight="12.75"/>
  <cols>
    <col min="1" max="1" width="4.421875" style="29" customWidth="1"/>
    <col min="2" max="2" width="5.28125" style="29" customWidth="1"/>
    <col min="3" max="3" width="31.57421875" style="1" customWidth="1"/>
    <col min="8" max="8" width="62.421875" style="0" customWidth="1"/>
  </cols>
  <sheetData>
    <row r="2" spans="4:8" ht="12" customHeight="1">
      <c r="D2" s="25" t="s">
        <v>131</v>
      </c>
      <c r="E2" s="26"/>
      <c r="F2" s="26"/>
      <c r="G2" s="27"/>
      <c r="H2" s="28"/>
    </row>
    <row r="4" spans="4:8" ht="14.25">
      <c r="D4" s="11" t="s">
        <v>8</v>
      </c>
      <c r="E4" s="11" t="s">
        <v>8</v>
      </c>
      <c r="F4" s="11" t="s">
        <v>8</v>
      </c>
      <c r="G4" s="11" t="s">
        <v>8</v>
      </c>
      <c r="H4" s="22" t="s">
        <v>132</v>
      </c>
    </row>
    <row r="5" spans="1:8" ht="14.25">
      <c r="A5" s="30"/>
      <c r="B5" s="33"/>
      <c r="C5" s="3" t="s">
        <v>0</v>
      </c>
      <c r="D5" s="13" t="s">
        <v>107</v>
      </c>
      <c r="E5" s="13" t="s">
        <v>108</v>
      </c>
      <c r="F5" s="13" t="s">
        <v>109</v>
      </c>
      <c r="G5" s="13">
        <v>2024</v>
      </c>
      <c r="H5" s="23"/>
    </row>
    <row r="6" spans="1:22" ht="12">
      <c r="A6" s="31"/>
      <c r="B6" s="31"/>
      <c r="C6" s="2"/>
      <c r="D6" s="8"/>
      <c r="E6" s="8"/>
      <c r="F6" s="8"/>
      <c r="G6" s="8"/>
      <c r="H6" s="37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</row>
    <row r="7" spans="1:22" ht="12">
      <c r="A7" s="31">
        <v>3100</v>
      </c>
      <c r="B7" s="31">
        <v>3100</v>
      </c>
      <c r="C7" s="2" t="s">
        <v>29</v>
      </c>
      <c r="D7" s="8"/>
      <c r="E7" s="8"/>
      <c r="F7" s="8"/>
      <c r="G7" s="8"/>
      <c r="H7" s="38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</row>
    <row r="8" spans="1:22" ht="12">
      <c r="A8" s="31">
        <v>3020</v>
      </c>
      <c r="B8" s="31">
        <v>3020</v>
      </c>
      <c r="C8" s="2" t="s">
        <v>130</v>
      </c>
      <c r="D8" s="8">
        <v>450000</v>
      </c>
      <c r="E8" s="8">
        <v>770000</v>
      </c>
      <c r="F8" s="8">
        <v>770000</v>
      </c>
      <c r="G8" s="8">
        <v>870000</v>
      </c>
      <c r="H8" s="24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</row>
    <row r="9" spans="1:22" ht="12">
      <c r="A9" s="31">
        <v>3120</v>
      </c>
      <c r="B9" s="31">
        <v>3120</v>
      </c>
      <c r="C9" s="2" t="s">
        <v>30</v>
      </c>
      <c r="D9" s="8"/>
      <c r="E9" s="8"/>
      <c r="F9" s="8"/>
      <c r="G9" s="8"/>
      <c r="H9" s="24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</row>
    <row r="10" spans="1:22" ht="12">
      <c r="A10" s="31">
        <v>3125</v>
      </c>
      <c r="B10" s="31">
        <v>3125</v>
      </c>
      <c r="C10" s="2" t="s">
        <v>31</v>
      </c>
      <c r="D10" s="8"/>
      <c r="E10" s="8"/>
      <c r="F10" s="8"/>
      <c r="G10" s="8"/>
      <c r="H10" s="24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</row>
    <row r="11" spans="1:22" ht="12">
      <c r="A11" s="31">
        <v>3130</v>
      </c>
      <c r="B11" s="31">
        <v>3130</v>
      </c>
      <c r="C11" s="2" t="s">
        <v>32</v>
      </c>
      <c r="D11" s="8">
        <v>90000</v>
      </c>
      <c r="E11" s="8">
        <v>90000</v>
      </c>
      <c r="F11" s="8">
        <v>90000</v>
      </c>
      <c r="G11" s="8">
        <v>90000</v>
      </c>
      <c r="H11" s="24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</row>
    <row r="12" spans="1:22" ht="12">
      <c r="A12" s="31">
        <v>3170</v>
      </c>
      <c r="B12" s="31">
        <v>3170</v>
      </c>
      <c r="C12" s="2" t="s">
        <v>133</v>
      </c>
      <c r="D12" s="8">
        <v>87750</v>
      </c>
      <c r="E12" s="8">
        <v>175500</v>
      </c>
      <c r="F12" s="8">
        <v>263250</v>
      </c>
      <c r="G12" s="8">
        <v>351000</v>
      </c>
      <c r="H12" s="24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</row>
    <row r="13" spans="1:22" ht="12">
      <c r="A13" s="31">
        <v>3200</v>
      </c>
      <c r="B13" s="31">
        <v>3200</v>
      </c>
      <c r="C13" s="2" t="s">
        <v>33</v>
      </c>
      <c r="D13" s="8"/>
      <c r="E13" s="8"/>
      <c r="F13" s="8"/>
      <c r="G13" s="8"/>
      <c r="H13" s="24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</row>
    <row r="14" spans="1:22" ht="12">
      <c r="A14" s="31">
        <v>3210</v>
      </c>
      <c r="B14" s="31">
        <v>3210</v>
      </c>
      <c r="C14" s="2" t="s">
        <v>34</v>
      </c>
      <c r="D14" s="8"/>
      <c r="E14" s="8"/>
      <c r="F14" s="8"/>
      <c r="G14" s="8">
        <v>0</v>
      </c>
      <c r="H14" s="24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</row>
    <row r="15" spans="1:22" ht="12">
      <c r="A15" s="31">
        <v>3215</v>
      </c>
      <c r="B15" s="31">
        <v>3215</v>
      </c>
      <c r="C15" s="2" t="s">
        <v>35</v>
      </c>
      <c r="D15" s="8"/>
      <c r="E15" s="8"/>
      <c r="F15" s="8"/>
      <c r="G15" s="8"/>
      <c r="H15" s="24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</row>
    <row r="16" spans="1:22" ht="12">
      <c r="A16" s="31">
        <v>3216</v>
      </c>
      <c r="B16" s="31">
        <v>3216</v>
      </c>
      <c r="C16" s="2" t="s">
        <v>136</v>
      </c>
      <c r="D16" s="21"/>
      <c r="E16" s="21"/>
      <c r="F16" s="21"/>
      <c r="G16" s="21"/>
      <c r="H16" s="24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</row>
    <row r="17" spans="1:22" ht="12">
      <c r="A17" s="31">
        <v>3217</v>
      </c>
      <c r="B17" s="31">
        <v>3217</v>
      </c>
      <c r="C17" s="2" t="s">
        <v>36</v>
      </c>
      <c r="D17" s="8"/>
      <c r="E17" s="8"/>
      <c r="F17" s="8"/>
      <c r="G17" s="8"/>
      <c r="H17" s="24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</row>
    <row r="18" spans="1:22" ht="12">
      <c r="A18" s="31">
        <v>3218</v>
      </c>
      <c r="B18" s="31">
        <v>3218</v>
      </c>
      <c r="C18" s="2" t="s">
        <v>129</v>
      </c>
      <c r="D18" s="8"/>
      <c r="E18" s="8"/>
      <c r="F18" s="8"/>
      <c r="G18" s="8"/>
      <c r="H18" s="24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</row>
    <row r="19" spans="1:22" ht="12">
      <c r="A19" s="31">
        <v>3220</v>
      </c>
      <c r="B19" s="31">
        <v>3220</v>
      </c>
      <c r="C19" s="2" t="s">
        <v>37</v>
      </c>
      <c r="D19" s="8"/>
      <c r="E19" s="8"/>
      <c r="F19" s="8"/>
      <c r="G19" s="8"/>
      <c r="H19" s="24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</row>
    <row r="20" spans="1:22" ht="12">
      <c r="A20" s="31">
        <v>3320</v>
      </c>
      <c r="B20" s="31">
        <v>3320</v>
      </c>
      <c r="C20" s="2" t="s">
        <v>38</v>
      </c>
      <c r="D20" s="8"/>
      <c r="E20" s="8"/>
      <c r="F20" s="8"/>
      <c r="G20" s="8"/>
      <c r="H20" s="24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</row>
    <row r="21" spans="1:22" ht="12">
      <c r="A21" s="31">
        <v>3321</v>
      </c>
      <c r="B21" s="31">
        <v>3321</v>
      </c>
      <c r="C21" s="2" t="s">
        <v>39</v>
      </c>
      <c r="D21" s="8">
        <v>20000</v>
      </c>
      <c r="E21" s="8">
        <v>50000</v>
      </c>
      <c r="F21" s="8">
        <v>90000</v>
      </c>
      <c r="G21" s="8">
        <v>100000</v>
      </c>
      <c r="H21" s="24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</row>
    <row r="22" spans="1:22" ht="12">
      <c r="A22" s="31">
        <v>3325</v>
      </c>
      <c r="B22" s="31">
        <v>3325</v>
      </c>
      <c r="C22" s="2" t="s">
        <v>12</v>
      </c>
      <c r="D22" s="8">
        <v>50000</v>
      </c>
      <c r="E22" s="8"/>
      <c r="F22" s="8"/>
      <c r="G22" s="8">
        <v>80000</v>
      </c>
      <c r="H22" s="24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</row>
    <row r="23" spans="1:22" ht="12">
      <c r="A23" s="31">
        <v>3350</v>
      </c>
      <c r="B23" s="31">
        <v>3350</v>
      </c>
      <c r="C23" s="2" t="s">
        <v>40</v>
      </c>
      <c r="D23" s="8"/>
      <c r="E23" s="8"/>
      <c r="F23" s="8"/>
      <c r="G23" s="8">
        <v>25000</v>
      </c>
      <c r="H23" s="24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</row>
    <row r="24" spans="1:22" ht="12">
      <c r="A24" s="31">
        <v>3360</v>
      </c>
      <c r="B24" s="31">
        <v>3360</v>
      </c>
      <c r="C24" s="2" t="s">
        <v>41</v>
      </c>
      <c r="D24" s="8"/>
      <c r="E24" s="8"/>
      <c r="F24" s="8"/>
      <c r="G24" s="8"/>
      <c r="H24" s="24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</row>
    <row r="25" spans="1:22" ht="12">
      <c r="A25" s="31">
        <v>3440</v>
      </c>
      <c r="B25" s="31">
        <v>3440</v>
      </c>
      <c r="C25" s="2" t="s">
        <v>16</v>
      </c>
      <c r="D25" s="8">
        <v>100000</v>
      </c>
      <c r="E25" s="8">
        <v>100000</v>
      </c>
      <c r="F25" s="8">
        <v>100000</v>
      </c>
      <c r="G25" s="8">
        <v>200000</v>
      </c>
      <c r="H25" s="24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</row>
    <row r="26" spans="1:22" ht="12">
      <c r="A26" s="31">
        <v>3500</v>
      </c>
      <c r="B26" s="31">
        <v>3500</v>
      </c>
      <c r="C26" s="2" t="s">
        <v>13</v>
      </c>
      <c r="D26" s="8"/>
      <c r="E26" s="8"/>
      <c r="F26" s="8"/>
      <c r="G26" s="8"/>
      <c r="H26" s="24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</row>
    <row r="27" spans="1:22" ht="12">
      <c r="A27" s="31">
        <v>3605</v>
      </c>
      <c r="B27" s="31">
        <v>3605</v>
      </c>
      <c r="C27" s="2" t="s">
        <v>42</v>
      </c>
      <c r="D27" s="8"/>
      <c r="E27" s="8"/>
      <c r="F27" s="8"/>
      <c r="G27" s="8"/>
      <c r="H27" s="24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</row>
    <row r="28" spans="1:22" ht="12">
      <c r="A28" s="31">
        <v>3610</v>
      </c>
      <c r="B28" s="31">
        <v>3610</v>
      </c>
      <c r="C28" s="2" t="s">
        <v>43</v>
      </c>
      <c r="D28" s="8"/>
      <c r="E28" s="8"/>
      <c r="F28" s="8"/>
      <c r="G28" s="8"/>
      <c r="H28" s="24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</row>
    <row r="29" spans="1:22" ht="12.75">
      <c r="A29" s="31"/>
      <c r="B29" s="31"/>
      <c r="C29" s="4" t="s">
        <v>3</v>
      </c>
      <c r="D29" s="9">
        <f>SUM(D7:D28)</f>
        <v>797750</v>
      </c>
      <c r="E29" s="9">
        <f>SUM(E7:E28)</f>
        <v>1185500</v>
      </c>
      <c r="F29" s="9">
        <f>SUM(F7:F28)</f>
        <v>1313250</v>
      </c>
      <c r="G29" s="9">
        <f>SUM(G7:G28)</f>
        <v>1716000</v>
      </c>
      <c r="H29" s="24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</row>
    <row r="30" spans="1:22" ht="12">
      <c r="A30" s="31"/>
      <c r="B30" s="31"/>
      <c r="C30" s="2"/>
      <c r="D30" s="8"/>
      <c r="E30" s="8"/>
      <c r="F30" s="8"/>
      <c r="G30" s="8"/>
      <c r="H30" s="24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</row>
    <row r="31" spans="1:22" ht="12">
      <c r="A31" s="31">
        <v>3240</v>
      </c>
      <c r="B31" s="31">
        <v>3240</v>
      </c>
      <c r="C31" s="2" t="s">
        <v>126</v>
      </c>
      <c r="D31" s="8">
        <v>150000</v>
      </c>
      <c r="E31" s="8">
        <v>1000000</v>
      </c>
      <c r="F31" s="8">
        <v>1000000</v>
      </c>
      <c r="G31" s="8">
        <v>1100000</v>
      </c>
      <c r="H31" s="24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</row>
    <row r="32" spans="1:22" ht="12">
      <c r="A32" s="31">
        <v>3441</v>
      </c>
      <c r="B32" s="31">
        <v>3441</v>
      </c>
      <c r="C32" s="2" t="s">
        <v>44</v>
      </c>
      <c r="D32" s="8"/>
      <c r="E32" s="8"/>
      <c r="F32" s="8"/>
      <c r="G32" s="8">
        <v>150000</v>
      </c>
      <c r="H32" s="24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</row>
    <row r="33" spans="1:22" ht="12">
      <c r="A33" s="31">
        <v>3461</v>
      </c>
      <c r="B33" s="31">
        <v>3461</v>
      </c>
      <c r="C33" s="2" t="s">
        <v>45</v>
      </c>
      <c r="D33" s="8"/>
      <c r="E33" s="8"/>
      <c r="F33" s="8">
        <v>15000</v>
      </c>
      <c r="G33" s="8">
        <v>15000</v>
      </c>
      <c r="H33" s="24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</row>
    <row r="34" spans="1:22" ht="12">
      <c r="A34" s="31">
        <v>3630</v>
      </c>
      <c r="B34" s="31">
        <v>3630</v>
      </c>
      <c r="C34" s="2" t="s">
        <v>46</v>
      </c>
      <c r="D34" s="8"/>
      <c r="E34" s="8"/>
      <c r="F34" s="8"/>
      <c r="G34" s="8"/>
      <c r="H34" s="24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</row>
    <row r="35" spans="1:22" ht="12">
      <c r="A35" s="31">
        <v>3800</v>
      </c>
      <c r="B35" s="31">
        <v>3800</v>
      </c>
      <c r="C35" s="2" t="s">
        <v>115</v>
      </c>
      <c r="D35" s="8"/>
      <c r="E35" s="8"/>
      <c r="F35" s="8"/>
      <c r="G35" s="8"/>
      <c r="H35" s="24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</row>
    <row r="36" spans="1:22" ht="12">
      <c r="A36" s="31">
        <v>3990</v>
      </c>
      <c r="B36" s="31">
        <v>3990</v>
      </c>
      <c r="C36" s="2" t="s">
        <v>47</v>
      </c>
      <c r="D36" s="8"/>
      <c r="E36" s="8"/>
      <c r="F36" s="8"/>
      <c r="G36" s="8"/>
      <c r="H36" s="24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</row>
    <row r="37" spans="1:22" ht="12">
      <c r="A37" s="31">
        <v>3995</v>
      </c>
      <c r="B37" s="31">
        <v>3995</v>
      </c>
      <c r="C37" s="2" t="s">
        <v>17</v>
      </c>
      <c r="D37" s="8"/>
      <c r="E37" s="8"/>
      <c r="F37" s="8"/>
      <c r="G37" s="8"/>
      <c r="H37" s="24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</row>
    <row r="38" spans="1:22" ht="12.75">
      <c r="A38" s="31"/>
      <c r="B38" s="31"/>
      <c r="C38" s="4" t="s">
        <v>10</v>
      </c>
      <c r="D38" s="9">
        <f>SUM(D31:D37)</f>
        <v>150000</v>
      </c>
      <c r="E38" s="9">
        <f>SUM(E31:E37)</f>
        <v>1000000</v>
      </c>
      <c r="F38" s="9">
        <f>SUM(F31:F37)</f>
        <v>1015000</v>
      </c>
      <c r="G38" s="9">
        <f>SUM(G31:G37)</f>
        <v>1265000</v>
      </c>
      <c r="H38" s="24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</row>
    <row r="39" spans="1:22" ht="12.75">
      <c r="A39" s="32"/>
      <c r="B39" s="32"/>
      <c r="C39" s="4" t="s">
        <v>1</v>
      </c>
      <c r="D39" s="9">
        <f>D29+D38</f>
        <v>947750</v>
      </c>
      <c r="E39" s="9">
        <f>E29+E38</f>
        <v>2185500</v>
      </c>
      <c r="F39" s="9">
        <f>F29+F38</f>
        <v>2328250</v>
      </c>
      <c r="G39" s="9">
        <f>G29+G38</f>
        <v>2981000</v>
      </c>
      <c r="H39" s="24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</row>
    <row r="40" spans="1:22" ht="12">
      <c r="A40" s="31"/>
      <c r="B40" s="31"/>
      <c r="C40" s="2"/>
      <c r="D40" s="8"/>
      <c r="E40" s="8"/>
      <c r="F40" s="8"/>
      <c r="G40" s="8"/>
      <c r="H40" s="24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</row>
    <row r="41" spans="1:22" ht="12">
      <c r="A41" s="31">
        <v>4220</v>
      </c>
      <c r="B41" s="31">
        <v>4220</v>
      </c>
      <c r="C41" s="2" t="s">
        <v>49</v>
      </c>
      <c r="D41" s="8">
        <v>40000</v>
      </c>
      <c r="E41" s="8">
        <v>80000</v>
      </c>
      <c r="F41" s="8">
        <v>120000</v>
      </c>
      <c r="G41" s="8">
        <v>145000</v>
      </c>
      <c r="H41" s="24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</row>
    <row r="42" spans="1:22" ht="12">
      <c r="A42" s="31">
        <v>4221</v>
      </c>
      <c r="B42" s="31">
        <v>4221</v>
      </c>
      <c r="C42" s="2" t="s">
        <v>18</v>
      </c>
      <c r="D42" s="8"/>
      <c r="E42" s="8"/>
      <c r="F42" s="8"/>
      <c r="G42" s="8"/>
      <c r="H42" s="24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</row>
    <row r="43" spans="1:22" ht="12">
      <c r="A43" s="31">
        <v>4222</v>
      </c>
      <c r="B43" s="31">
        <v>4222</v>
      </c>
      <c r="C43" s="2" t="s">
        <v>116</v>
      </c>
      <c r="D43" s="8"/>
      <c r="E43" s="8"/>
      <c r="F43" s="8"/>
      <c r="G43" s="8"/>
      <c r="H43" s="24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</row>
    <row r="44" spans="1:22" ht="12">
      <c r="A44" s="31">
        <v>4230</v>
      </c>
      <c r="B44" s="31">
        <v>4230</v>
      </c>
      <c r="C44" s="2" t="s">
        <v>120</v>
      </c>
      <c r="D44" s="8"/>
      <c r="E44" s="8"/>
      <c r="F44" s="8"/>
      <c r="G44" s="8"/>
      <c r="H44" s="24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</row>
    <row r="45" spans="1:22" ht="12">
      <c r="A45" s="31">
        <v>4241</v>
      </c>
      <c r="B45" s="31">
        <v>4241</v>
      </c>
      <c r="C45" s="2" t="s">
        <v>51</v>
      </c>
      <c r="D45" s="8"/>
      <c r="E45" s="8">
        <v>300000</v>
      </c>
      <c r="F45" s="8">
        <v>500000</v>
      </c>
      <c r="G45" s="8">
        <v>600000</v>
      </c>
      <c r="H45" s="24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</row>
    <row r="46" spans="1:22" ht="12">
      <c r="A46" s="31">
        <v>4247</v>
      </c>
      <c r="B46" s="31">
        <v>4247</v>
      </c>
      <c r="C46" s="2" t="s">
        <v>19</v>
      </c>
      <c r="D46" s="8">
        <v>300000</v>
      </c>
      <c r="E46" s="8">
        <v>300000</v>
      </c>
      <c r="F46" s="8">
        <v>300000</v>
      </c>
      <c r="G46" s="8">
        <v>300000</v>
      </c>
      <c r="H46" s="24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</row>
    <row r="47" spans="1:22" ht="12">
      <c r="A47" s="31">
        <v>4280</v>
      </c>
      <c r="B47" s="31">
        <v>4280</v>
      </c>
      <c r="C47" s="2" t="s">
        <v>53</v>
      </c>
      <c r="D47" s="8">
        <v>10000</v>
      </c>
      <c r="E47" s="8">
        <v>40000</v>
      </c>
      <c r="F47" s="8">
        <v>80000</v>
      </c>
      <c r="G47" s="8">
        <v>100000</v>
      </c>
      <c r="H47" s="24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</row>
    <row r="48" spans="1:22" ht="12">
      <c r="A48" s="31">
        <v>4800</v>
      </c>
      <c r="B48" s="31">
        <v>4800</v>
      </c>
      <c r="C48" s="2" t="s">
        <v>128</v>
      </c>
      <c r="D48" s="8"/>
      <c r="E48" s="8"/>
      <c r="F48" s="8"/>
      <c r="G48" s="8"/>
      <c r="H48" s="24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</row>
    <row r="49" spans="1:22" ht="12">
      <c r="A49" s="31">
        <v>6550</v>
      </c>
      <c r="B49" s="31">
        <v>6550</v>
      </c>
      <c r="C49" s="2" t="s">
        <v>74</v>
      </c>
      <c r="D49" s="8">
        <v>22500</v>
      </c>
      <c r="E49" s="8">
        <v>45000</v>
      </c>
      <c r="F49" s="8">
        <v>67500</v>
      </c>
      <c r="G49" s="8">
        <v>90000</v>
      </c>
      <c r="H49" s="24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</row>
    <row r="50" spans="1:22" ht="12">
      <c r="A50" s="31">
        <v>6555</v>
      </c>
      <c r="B50" s="31">
        <v>6555</v>
      </c>
      <c r="C50" s="2" t="s">
        <v>75</v>
      </c>
      <c r="D50" s="8">
        <v>25000</v>
      </c>
      <c r="E50" s="8">
        <v>25000</v>
      </c>
      <c r="F50" s="8">
        <v>25000</v>
      </c>
      <c r="G50" s="8">
        <v>25000</v>
      </c>
      <c r="H50" s="38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</row>
    <row r="51" spans="1:22" ht="12.75">
      <c r="A51" s="32"/>
      <c r="B51" s="32"/>
      <c r="C51" s="4" t="s">
        <v>26</v>
      </c>
      <c r="D51" s="9">
        <f>SUM(D41:D50)</f>
        <v>397500</v>
      </c>
      <c r="E51" s="9">
        <f>SUM(E41:E50)</f>
        <v>790000</v>
      </c>
      <c r="F51" s="9">
        <f>SUM(F41:F50)</f>
        <v>1092500</v>
      </c>
      <c r="G51" s="9">
        <f>SUM(G41:G50)</f>
        <v>1260000</v>
      </c>
      <c r="H51" s="38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</row>
    <row r="52" spans="1:22" ht="12">
      <c r="A52" s="31"/>
      <c r="B52" s="31"/>
      <c r="C52" s="2"/>
      <c r="D52" s="8"/>
      <c r="E52" s="8"/>
      <c r="F52" s="8"/>
      <c r="G52" s="8"/>
      <c r="H52" s="38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</row>
    <row r="53" spans="1:22" ht="12">
      <c r="A53" s="31">
        <v>4225</v>
      </c>
      <c r="B53" s="31">
        <v>4225</v>
      </c>
      <c r="C53" s="2" t="s">
        <v>121</v>
      </c>
      <c r="D53" s="8"/>
      <c r="E53" s="8"/>
      <c r="F53" s="8"/>
      <c r="G53" s="8"/>
      <c r="H53" s="38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</row>
    <row r="54" spans="1:22" ht="12">
      <c r="A54" s="31">
        <v>4226</v>
      </c>
      <c r="B54" s="31">
        <v>4226</v>
      </c>
      <c r="C54" s="2" t="s">
        <v>137</v>
      </c>
      <c r="D54" s="21"/>
      <c r="E54" s="21"/>
      <c r="F54" s="21"/>
      <c r="G54" s="21"/>
      <c r="H54" s="38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</row>
    <row r="55" spans="1:22" ht="12">
      <c r="A55" s="31">
        <v>4228</v>
      </c>
      <c r="B55" s="31">
        <v>4228</v>
      </c>
      <c r="C55" s="2" t="s">
        <v>122</v>
      </c>
      <c r="D55" s="8"/>
      <c r="E55" s="8"/>
      <c r="F55" s="8"/>
      <c r="G55" s="8"/>
      <c r="H55" s="38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</row>
    <row r="56" spans="1:22" ht="12">
      <c r="A56" s="31">
        <v>4331</v>
      </c>
      <c r="B56" s="31">
        <v>4331</v>
      </c>
      <c r="C56" s="2" t="s">
        <v>55</v>
      </c>
      <c r="D56" s="8"/>
      <c r="E56" s="8"/>
      <c r="F56" s="8"/>
      <c r="G56" s="8">
        <v>15000</v>
      </c>
      <c r="H56" s="24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</row>
    <row r="57" spans="1:22" ht="12">
      <c r="A57" s="31">
        <v>7400</v>
      </c>
      <c r="B57" s="31">
        <v>7400</v>
      </c>
      <c r="C57" s="2" t="s">
        <v>94</v>
      </c>
      <c r="D57" s="8"/>
      <c r="E57" s="8"/>
      <c r="F57" s="8"/>
      <c r="G57" s="8"/>
      <c r="H57" s="38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</row>
    <row r="58" spans="1:22" ht="12.75">
      <c r="A58" s="32"/>
      <c r="B58" s="32"/>
      <c r="C58" s="4" t="s">
        <v>27</v>
      </c>
      <c r="D58" s="9">
        <f>SUM(D53:D57)</f>
        <v>0</v>
      </c>
      <c r="E58" s="9">
        <f>SUM(E53:E57)</f>
        <v>0</v>
      </c>
      <c r="F58" s="9">
        <f>SUM(F53:F57)</f>
        <v>0</v>
      </c>
      <c r="G58" s="9">
        <f>SUM(G53:G57)</f>
        <v>15000</v>
      </c>
      <c r="H58" s="38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</row>
    <row r="59" spans="1:22" ht="12">
      <c r="A59" s="31"/>
      <c r="B59" s="31"/>
      <c r="C59" s="2"/>
      <c r="D59" s="8"/>
      <c r="E59" s="8"/>
      <c r="F59" s="8"/>
      <c r="G59" s="8"/>
      <c r="H59" s="38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</row>
    <row r="60" spans="1:22" ht="12">
      <c r="A60" s="31">
        <v>4300</v>
      </c>
      <c r="B60" s="31">
        <v>4300</v>
      </c>
      <c r="C60" s="2" t="s">
        <v>54</v>
      </c>
      <c r="D60" s="8">
        <v>90000</v>
      </c>
      <c r="E60" s="8">
        <v>90000</v>
      </c>
      <c r="F60" s="8">
        <v>90000</v>
      </c>
      <c r="G60" s="8">
        <v>90000</v>
      </c>
      <c r="H60" s="24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</row>
    <row r="61" spans="1:22" ht="12">
      <c r="A61" s="31">
        <v>4400</v>
      </c>
      <c r="B61" s="31">
        <v>4400</v>
      </c>
      <c r="C61" s="2" t="s">
        <v>123</v>
      </c>
      <c r="D61" s="8"/>
      <c r="E61" s="8"/>
      <c r="F61" s="8"/>
      <c r="G61" s="8"/>
      <c r="H61" s="38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</row>
    <row r="62" spans="1:22" ht="12">
      <c r="A62" s="31">
        <v>4990</v>
      </c>
      <c r="B62" s="31">
        <v>4990</v>
      </c>
      <c r="C62" s="2" t="s">
        <v>56</v>
      </c>
      <c r="D62" s="8"/>
      <c r="E62" s="8"/>
      <c r="F62" s="8"/>
      <c r="G62" s="8"/>
      <c r="H62" s="38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</row>
    <row r="63" spans="1:22" ht="12.75">
      <c r="A63" s="32"/>
      <c r="B63" s="32"/>
      <c r="C63" s="4" t="s">
        <v>28</v>
      </c>
      <c r="D63" s="9">
        <f>SUM(D60:D62)</f>
        <v>90000</v>
      </c>
      <c r="E63" s="9">
        <f>SUM(E60:E62)</f>
        <v>90000</v>
      </c>
      <c r="F63" s="9">
        <f>SUM(F60:F62)</f>
        <v>90000</v>
      </c>
      <c r="G63" s="9">
        <f>SUM(G60:G62)</f>
        <v>90000</v>
      </c>
      <c r="H63" s="38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</row>
    <row r="64" spans="1:22" ht="12">
      <c r="A64" s="31"/>
      <c r="B64" s="31"/>
      <c r="C64" s="2"/>
      <c r="D64" s="8"/>
      <c r="E64" s="8"/>
      <c r="F64" s="8"/>
      <c r="G64" s="8"/>
      <c r="H64" s="38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</row>
    <row r="65" spans="1:22" ht="12.75">
      <c r="A65" s="32"/>
      <c r="B65" s="32"/>
      <c r="C65" s="4" t="s">
        <v>4</v>
      </c>
      <c r="D65" s="9">
        <f>+D63+D58+D51</f>
        <v>487500</v>
      </c>
      <c r="E65" s="9">
        <f>+E63+E58+E51</f>
        <v>880000</v>
      </c>
      <c r="F65" s="9">
        <f>+F63+F58+F51</f>
        <v>1182500</v>
      </c>
      <c r="G65" s="9">
        <f>+G63+G58+G51</f>
        <v>1365000</v>
      </c>
      <c r="H65" s="38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</row>
    <row r="66" spans="1:22" ht="12">
      <c r="A66" s="31"/>
      <c r="B66" s="31"/>
      <c r="C66" s="2"/>
      <c r="D66" s="8"/>
      <c r="E66" s="8"/>
      <c r="F66" s="8"/>
      <c r="G66" s="8"/>
      <c r="H66" s="38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</row>
    <row r="67" spans="1:22" ht="12">
      <c r="A67" s="31">
        <v>4240</v>
      </c>
      <c r="B67" s="31">
        <v>4240</v>
      </c>
      <c r="C67" s="2" t="s">
        <v>50</v>
      </c>
      <c r="D67" s="8">
        <v>160000</v>
      </c>
      <c r="E67" s="8">
        <v>320000</v>
      </c>
      <c r="F67" s="8">
        <v>480000</v>
      </c>
      <c r="G67" s="8">
        <v>620000</v>
      </c>
      <c r="H67" s="24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</row>
    <row r="68" spans="1:22" ht="12">
      <c r="A68" s="31">
        <v>4250</v>
      </c>
      <c r="B68" s="31">
        <v>4250</v>
      </c>
      <c r="C68" s="2" t="s">
        <v>52</v>
      </c>
      <c r="D68" s="8"/>
      <c r="E68" s="8"/>
      <c r="F68" s="8"/>
      <c r="G68" s="8"/>
      <c r="H68" s="38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</row>
    <row r="69" spans="1:22" ht="12">
      <c r="A69" s="31">
        <v>5000</v>
      </c>
      <c r="B69" s="31">
        <v>5000</v>
      </c>
      <c r="C69" s="2" t="s">
        <v>57</v>
      </c>
      <c r="D69" s="8">
        <v>150000</v>
      </c>
      <c r="E69" s="8">
        <v>300000</v>
      </c>
      <c r="F69" s="8">
        <v>450000</v>
      </c>
      <c r="G69" s="8">
        <v>600000</v>
      </c>
      <c r="H69" s="24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</row>
    <row r="70" spans="1:22" ht="12">
      <c r="A70" s="31">
        <v>5006</v>
      </c>
      <c r="B70" s="31">
        <v>5006</v>
      </c>
      <c r="C70" s="2" t="s">
        <v>111</v>
      </c>
      <c r="D70" s="8"/>
      <c r="E70" s="8"/>
      <c r="F70" s="8"/>
      <c r="G70" s="8"/>
      <c r="H70" s="38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</row>
    <row r="71" spans="1:22" ht="12">
      <c r="A71" s="31">
        <v>5007</v>
      </c>
      <c r="B71" s="31">
        <v>5007</v>
      </c>
      <c r="C71" s="2" t="s">
        <v>25</v>
      </c>
      <c r="D71" s="8"/>
      <c r="E71" s="8"/>
      <c r="F71" s="8"/>
      <c r="G71" s="8"/>
      <c r="H71" s="38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</row>
    <row r="72" spans="1:22" ht="12">
      <c r="A72" s="31">
        <v>5008</v>
      </c>
      <c r="B72" s="31">
        <v>5008</v>
      </c>
      <c r="C72" s="2" t="s">
        <v>117</v>
      </c>
      <c r="D72" s="8"/>
      <c r="E72" s="8"/>
      <c r="F72" s="8"/>
      <c r="G72" s="8"/>
      <c r="H72" s="38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</row>
    <row r="73" spans="1:22" ht="12">
      <c r="A73" s="31">
        <v>5010</v>
      </c>
      <c r="B73" s="31">
        <v>5010</v>
      </c>
      <c r="C73" s="2" t="s">
        <v>58</v>
      </c>
      <c r="D73" s="8"/>
      <c r="E73" s="8"/>
      <c r="F73" s="8"/>
      <c r="G73" s="8"/>
      <c r="H73" s="38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</row>
    <row r="74" spans="1:22" ht="12">
      <c r="A74" s="31">
        <v>5040</v>
      </c>
      <c r="B74" s="31">
        <v>5040</v>
      </c>
      <c r="C74" s="2" t="s">
        <v>15</v>
      </c>
      <c r="D74" s="8"/>
      <c r="E74" s="8"/>
      <c r="F74" s="8"/>
      <c r="G74" s="8"/>
      <c r="H74" s="38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</row>
    <row r="75" spans="1:22" ht="12">
      <c r="A75" s="31">
        <v>5050</v>
      </c>
      <c r="B75" s="31">
        <v>5050</v>
      </c>
      <c r="C75" s="2" t="s">
        <v>124</v>
      </c>
      <c r="D75" s="8"/>
      <c r="E75" s="8"/>
      <c r="F75" s="8"/>
      <c r="G75" s="8"/>
      <c r="H75" s="38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</row>
    <row r="76" spans="1:22" ht="12">
      <c r="A76" s="31">
        <v>5090</v>
      </c>
      <c r="B76" s="31">
        <v>5090</v>
      </c>
      <c r="C76" s="2" t="s">
        <v>59</v>
      </c>
      <c r="D76" s="8"/>
      <c r="E76" s="8"/>
      <c r="F76" s="8"/>
      <c r="G76" s="8"/>
      <c r="H76" s="38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</row>
    <row r="77" spans="1:22" ht="12">
      <c r="A77" s="31">
        <v>5100</v>
      </c>
      <c r="B77" s="31">
        <v>5100</v>
      </c>
      <c r="C77" s="2" t="s">
        <v>20</v>
      </c>
      <c r="D77" s="8"/>
      <c r="E77" s="8"/>
      <c r="F77" s="8"/>
      <c r="G77" s="8"/>
      <c r="H77" s="38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</row>
    <row r="78" spans="1:22" ht="12">
      <c r="A78" s="31">
        <v>5180</v>
      </c>
      <c r="B78" s="31">
        <v>5180</v>
      </c>
      <c r="C78" s="2" t="s">
        <v>60</v>
      </c>
      <c r="D78" s="8">
        <v>23750</v>
      </c>
      <c r="E78" s="8">
        <v>47500</v>
      </c>
      <c r="F78" s="8">
        <v>71250</v>
      </c>
      <c r="G78" s="8">
        <v>95000</v>
      </c>
      <c r="H78" s="38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</row>
    <row r="79" spans="1:22" ht="12">
      <c r="A79" s="31">
        <v>5182</v>
      </c>
      <c r="B79" s="31">
        <v>5182</v>
      </c>
      <c r="C79" s="2" t="s">
        <v>61</v>
      </c>
      <c r="D79" s="8">
        <v>3750</v>
      </c>
      <c r="E79" s="8">
        <v>7500</v>
      </c>
      <c r="F79" s="8">
        <v>11250</v>
      </c>
      <c r="G79" s="8">
        <v>15000</v>
      </c>
      <c r="H79" s="38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</row>
    <row r="80" spans="1:22" ht="12">
      <c r="A80" s="31">
        <v>5210</v>
      </c>
      <c r="B80" s="31">
        <v>5210</v>
      </c>
      <c r="C80" s="2" t="s">
        <v>62</v>
      </c>
      <c r="D80" s="8"/>
      <c r="E80" s="8"/>
      <c r="F80" s="8"/>
      <c r="G80" s="8"/>
      <c r="H80" s="38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</row>
    <row r="81" spans="1:22" ht="12">
      <c r="A81" s="31">
        <v>5230</v>
      </c>
      <c r="B81" s="31">
        <v>5230</v>
      </c>
      <c r="C81" s="2" t="s">
        <v>21</v>
      </c>
      <c r="D81" s="8"/>
      <c r="E81" s="8"/>
      <c r="F81" s="8"/>
      <c r="G81" s="8"/>
      <c r="H81" s="38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</row>
    <row r="82" spans="1:22" ht="12">
      <c r="A82" s="31">
        <v>5231</v>
      </c>
      <c r="B82" s="31">
        <v>5231</v>
      </c>
      <c r="C82" s="2" t="s">
        <v>22</v>
      </c>
      <c r="D82" s="8"/>
      <c r="E82" s="8"/>
      <c r="F82" s="8"/>
      <c r="G82" s="8"/>
      <c r="H82" s="38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</row>
    <row r="83" spans="1:22" ht="12">
      <c r="A83" s="31">
        <v>5250</v>
      </c>
      <c r="B83" s="31">
        <v>5250</v>
      </c>
      <c r="C83" s="2" t="s">
        <v>63</v>
      </c>
      <c r="D83" s="8"/>
      <c r="E83" s="8"/>
      <c r="F83" s="8"/>
      <c r="G83" s="8"/>
      <c r="H83" s="38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</row>
    <row r="84" spans="1:22" ht="12">
      <c r="A84" s="31">
        <v>5290</v>
      </c>
      <c r="B84" s="31">
        <v>5290</v>
      </c>
      <c r="C84" s="2" t="s">
        <v>64</v>
      </c>
      <c r="D84" s="8"/>
      <c r="E84" s="8"/>
      <c r="F84" s="8"/>
      <c r="G84" s="8"/>
      <c r="H84" s="38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</row>
    <row r="85" spans="1:22" ht="12">
      <c r="A85" s="31">
        <v>5330</v>
      </c>
      <c r="B85" s="31">
        <v>5330</v>
      </c>
      <c r="C85" s="2" t="s">
        <v>65</v>
      </c>
      <c r="D85" s="8"/>
      <c r="E85" s="8"/>
      <c r="F85" s="8"/>
      <c r="G85" s="8"/>
      <c r="H85" s="38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</row>
    <row r="86" spans="1:22" ht="12">
      <c r="A86" s="31">
        <v>5400</v>
      </c>
      <c r="B86" s="31">
        <v>5400</v>
      </c>
      <c r="C86" s="2" t="s">
        <v>66</v>
      </c>
      <c r="D86" s="8">
        <v>28750</v>
      </c>
      <c r="E86" s="8">
        <v>57500</v>
      </c>
      <c r="F86" s="8">
        <v>86250</v>
      </c>
      <c r="G86" s="8">
        <v>115000</v>
      </c>
      <c r="H86" s="38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</row>
    <row r="87" spans="1:22" ht="12">
      <c r="A87" s="31">
        <v>5425</v>
      </c>
      <c r="B87" s="31">
        <v>5425</v>
      </c>
      <c r="C87" s="2" t="s">
        <v>67</v>
      </c>
      <c r="D87" s="8"/>
      <c r="E87" s="8"/>
      <c r="F87" s="8"/>
      <c r="G87" s="8"/>
      <c r="H87" s="38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</row>
    <row r="88" spans="1:22" ht="12">
      <c r="A88" s="31">
        <v>5800</v>
      </c>
      <c r="B88" s="31">
        <v>5800</v>
      </c>
      <c r="C88" s="2" t="s">
        <v>23</v>
      </c>
      <c r="D88" s="8"/>
      <c r="E88" s="8"/>
      <c r="F88" s="8"/>
      <c r="G88" s="8"/>
      <c r="H88" s="38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</row>
    <row r="89" spans="1:22" ht="12">
      <c r="A89" s="31">
        <v>5910</v>
      </c>
      <c r="B89" s="31">
        <v>5910</v>
      </c>
      <c r="C89" s="6" t="s">
        <v>119</v>
      </c>
      <c r="D89" s="8"/>
      <c r="E89" s="8"/>
      <c r="F89" s="8"/>
      <c r="G89" s="8"/>
      <c r="H89" s="38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</row>
    <row r="90" spans="1:22" ht="12">
      <c r="A90" s="31">
        <v>5950</v>
      </c>
      <c r="B90" s="31">
        <v>5950</v>
      </c>
      <c r="C90" s="6" t="s">
        <v>68</v>
      </c>
      <c r="D90" s="8"/>
      <c r="E90" s="8"/>
      <c r="F90" s="8"/>
      <c r="G90" s="8"/>
      <c r="H90" s="38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</row>
    <row r="91" spans="1:22" ht="12">
      <c r="A91" s="31">
        <v>5990</v>
      </c>
      <c r="B91" s="31">
        <v>5990</v>
      </c>
      <c r="C91" s="2" t="s">
        <v>69</v>
      </c>
      <c r="D91" s="8"/>
      <c r="E91" s="8"/>
      <c r="F91" s="8"/>
      <c r="G91" s="8"/>
      <c r="H91" s="38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</row>
    <row r="92" spans="1:22" ht="12">
      <c r="A92" s="31">
        <v>7100</v>
      </c>
      <c r="B92" s="31">
        <v>7100</v>
      </c>
      <c r="C92" s="2" t="s">
        <v>91</v>
      </c>
      <c r="D92" s="8">
        <v>20000</v>
      </c>
      <c r="E92" s="8">
        <v>40000</v>
      </c>
      <c r="F92" s="8">
        <v>60000</v>
      </c>
      <c r="G92" s="8">
        <v>80000</v>
      </c>
      <c r="H92" s="24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</row>
    <row r="93" spans="1:22" ht="12.75">
      <c r="A93" s="32"/>
      <c r="B93" s="32"/>
      <c r="C93" s="4" t="s">
        <v>5</v>
      </c>
      <c r="D93" s="9">
        <f>SUM(D67:D92)</f>
        <v>386250</v>
      </c>
      <c r="E93" s="9">
        <f>SUM(E67:E92)</f>
        <v>772500</v>
      </c>
      <c r="F93" s="9">
        <f>SUM(F67:F92)</f>
        <v>1158750</v>
      </c>
      <c r="G93" s="9">
        <f>SUM(G67:G92)</f>
        <v>1525000</v>
      </c>
      <c r="H93" s="38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</row>
    <row r="94" spans="1:22" ht="12">
      <c r="A94" s="31"/>
      <c r="B94" s="31"/>
      <c r="C94" s="2"/>
      <c r="D94" s="8"/>
      <c r="E94" s="8"/>
      <c r="F94" s="8"/>
      <c r="G94" s="8"/>
      <c r="H94" s="38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</row>
    <row r="95" spans="1:22" ht="12">
      <c r="A95" s="31">
        <v>4120</v>
      </c>
      <c r="B95" s="31">
        <v>4120</v>
      </c>
      <c r="C95" s="2" t="s">
        <v>48</v>
      </c>
      <c r="D95" s="8"/>
      <c r="E95" s="8">
        <v>60000</v>
      </c>
      <c r="F95" s="8">
        <v>60000</v>
      </c>
      <c r="G95" s="8">
        <v>60000</v>
      </c>
      <c r="H95" s="38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</row>
    <row r="96" spans="1:22" ht="12">
      <c r="A96" s="31">
        <v>6320</v>
      </c>
      <c r="B96" s="31">
        <v>6320</v>
      </c>
      <c r="C96" s="2" t="s">
        <v>70</v>
      </c>
      <c r="D96" s="8"/>
      <c r="E96" s="8"/>
      <c r="F96" s="8"/>
      <c r="G96" s="8"/>
      <c r="H96" s="38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</row>
    <row r="97" spans="1:22" ht="12">
      <c r="A97" s="31">
        <v>6340</v>
      </c>
      <c r="B97" s="31">
        <v>6340</v>
      </c>
      <c r="C97" s="2" t="s">
        <v>71</v>
      </c>
      <c r="D97" s="8"/>
      <c r="E97" s="8"/>
      <c r="F97" s="8"/>
      <c r="G97" s="8"/>
      <c r="H97" s="38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</row>
    <row r="98" spans="1:22" ht="12">
      <c r="A98" s="31">
        <v>6400</v>
      </c>
      <c r="B98" s="31">
        <v>6400</v>
      </c>
      <c r="C98" s="2" t="s">
        <v>125</v>
      </c>
      <c r="D98" s="8"/>
      <c r="E98" s="8"/>
      <c r="F98" s="8"/>
      <c r="G98" s="8"/>
      <c r="H98" s="38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</row>
    <row r="99" spans="1:22" ht="12">
      <c r="A99" s="31">
        <v>6420</v>
      </c>
      <c r="B99" s="31">
        <v>6420</v>
      </c>
      <c r="C99" s="2" t="s">
        <v>72</v>
      </c>
      <c r="D99" s="8"/>
      <c r="E99" s="8">
        <v>20000</v>
      </c>
      <c r="F99" s="8">
        <v>20000</v>
      </c>
      <c r="G99" s="8">
        <v>20000</v>
      </c>
      <c r="H99" s="24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</row>
    <row r="100" spans="1:22" ht="12">
      <c r="A100" s="31">
        <v>6500</v>
      </c>
      <c r="B100" s="31">
        <v>6500</v>
      </c>
      <c r="C100" s="2" t="s">
        <v>73</v>
      </c>
      <c r="D100" s="8"/>
      <c r="E100" s="8"/>
      <c r="F100" s="8"/>
      <c r="G100" s="8"/>
      <c r="H100" s="38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</row>
    <row r="101" spans="1:22" ht="12">
      <c r="A101" s="31">
        <v>6600</v>
      </c>
      <c r="B101" s="31">
        <v>6600</v>
      </c>
      <c r="C101" s="2" t="s">
        <v>76</v>
      </c>
      <c r="D101" s="8"/>
      <c r="E101" s="8"/>
      <c r="F101" s="8"/>
      <c r="G101" s="8"/>
      <c r="H101" s="38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</row>
    <row r="102" spans="1:22" ht="12">
      <c r="A102" s="31">
        <v>6620</v>
      </c>
      <c r="B102" s="31">
        <v>6620</v>
      </c>
      <c r="C102" s="2" t="s">
        <v>77</v>
      </c>
      <c r="D102" s="8"/>
      <c r="E102" s="8"/>
      <c r="F102" s="8"/>
      <c r="G102" s="8"/>
      <c r="H102" s="38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</row>
    <row r="103" spans="1:22" ht="12">
      <c r="A103" s="31">
        <v>6625</v>
      </c>
      <c r="B103" s="31">
        <v>6625</v>
      </c>
      <c r="C103" s="2" t="s">
        <v>78</v>
      </c>
      <c r="D103" s="8"/>
      <c r="E103" s="8"/>
      <c r="F103" s="8"/>
      <c r="G103" s="8"/>
      <c r="H103" s="38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</row>
    <row r="104" spans="1:22" ht="12">
      <c r="A104" s="31">
        <v>6630</v>
      </c>
      <c r="B104" s="31">
        <v>6630</v>
      </c>
      <c r="C104" s="2" t="s">
        <v>79</v>
      </c>
      <c r="D104" s="8"/>
      <c r="E104" s="8"/>
      <c r="F104" s="8"/>
      <c r="G104" s="8"/>
      <c r="H104" s="38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</row>
    <row r="105" spans="1:22" ht="12">
      <c r="A105" s="31">
        <v>6700</v>
      </c>
      <c r="B105" s="31">
        <v>6700</v>
      </c>
      <c r="C105" s="2" t="s">
        <v>80</v>
      </c>
      <c r="D105" s="8"/>
      <c r="E105" s="8"/>
      <c r="F105" s="8"/>
      <c r="G105" s="8"/>
      <c r="H105" s="38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</row>
    <row r="106" spans="1:22" ht="12">
      <c r="A106" s="31">
        <v>6710</v>
      </c>
      <c r="B106" s="31">
        <v>6710</v>
      </c>
      <c r="C106" s="2" t="s">
        <v>81</v>
      </c>
      <c r="D106" s="8"/>
      <c r="E106" s="8"/>
      <c r="F106" s="8"/>
      <c r="G106" s="8"/>
      <c r="H106" s="38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</row>
    <row r="107" spans="1:22" ht="12">
      <c r="A107" s="31">
        <v>6790</v>
      </c>
      <c r="B107" s="31">
        <v>6790</v>
      </c>
      <c r="C107" s="2" t="s">
        <v>82</v>
      </c>
      <c r="D107" s="8"/>
      <c r="E107" s="8"/>
      <c r="F107" s="8"/>
      <c r="G107" s="8"/>
      <c r="H107" s="38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</row>
    <row r="108" spans="1:22" ht="12">
      <c r="A108" s="31">
        <v>6800</v>
      </c>
      <c r="B108" s="31">
        <v>6800</v>
      </c>
      <c r="C108" s="2" t="s">
        <v>83</v>
      </c>
      <c r="D108" s="8"/>
      <c r="E108" s="8"/>
      <c r="F108" s="8"/>
      <c r="G108" s="8"/>
      <c r="H108" s="38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</row>
    <row r="109" spans="1:22" ht="12">
      <c r="A109" s="31">
        <v>6815</v>
      </c>
      <c r="B109" s="31">
        <v>6815</v>
      </c>
      <c r="C109" s="2" t="s">
        <v>84</v>
      </c>
      <c r="D109" s="8"/>
      <c r="E109" s="8"/>
      <c r="F109" s="8"/>
      <c r="G109" s="8"/>
      <c r="H109" s="38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</row>
    <row r="110" spans="1:22" ht="12">
      <c r="A110" s="31">
        <v>6820</v>
      </c>
      <c r="B110" s="31">
        <v>6820</v>
      </c>
      <c r="C110" s="2" t="s">
        <v>85</v>
      </c>
      <c r="D110" s="8"/>
      <c r="E110" s="8"/>
      <c r="F110" s="8"/>
      <c r="G110" s="8"/>
      <c r="H110" s="38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</row>
    <row r="111" spans="1:22" ht="12">
      <c r="A111" s="31">
        <v>6860</v>
      </c>
      <c r="B111" s="31">
        <v>6860</v>
      </c>
      <c r="C111" s="2" t="s">
        <v>86</v>
      </c>
      <c r="D111" s="8"/>
      <c r="E111" s="8"/>
      <c r="F111" s="8"/>
      <c r="G111" s="8"/>
      <c r="H111" s="38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</row>
    <row r="112" spans="1:22" ht="12">
      <c r="A112" s="31">
        <v>6900</v>
      </c>
      <c r="B112" s="31">
        <v>6900</v>
      </c>
      <c r="C112" s="2" t="s">
        <v>87</v>
      </c>
      <c r="D112" s="8"/>
      <c r="E112" s="8"/>
      <c r="F112" s="8"/>
      <c r="G112" s="8"/>
      <c r="H112" s="38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</row>
    <row r="113" spans="1:22" ht="12">
      <c r="A113" s="31">
        <v>6920</v>
      </c>
      <c r="B113" s="31">
        <v>6920</v>
      </c>
      <c r="C113" s="2" t="s">
        <v>88</v>
      </c>
      <c r="D113" s="8"/>
      <c r="E113" s="8"/>
      <c r="F113" s="8"/>
      <c r="G113" s="8"/>
      <c r="H113" s="38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</row>
    <row r="114" spans="1:22" ht="12">
      <c r="A114" s="31">
        <v>6930</v>
      </c>
      <c r="B114" s="31">
        <v>6930</v>
      </c>
      <c r="C114" s="2" t="s">
        <v>89</v>
      </c>
      <c r="D114" s="8"/>
      <c r="E114" s="8"/>
      <c r="F114" s="8"/>
      <c r="G114" s="8"/>
      <c r="H114" s="38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</row>
    <row r="115" spans="1:22" ht="12">
      <c r="A115" s="31">
        <v>6940</v>
      </c>
      <c r="B115" s="31">
        <v>6940</v>
      </c>
      <c r="C115" s="2" t="s">
        <v>90</v>
      </c>
      <c r="D115" s="8"/>
      <c r="E115" s="8"/>
      <c r="F115" s="8"/>
      <c r="G115" s="8"/>
      <c r="H115" s="38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</row>
    <row r="116" spans="1:22" ht="12">
      <c r="A116" s="31">
        <v>7140</v>
      </c>
      <c r="B116" s="31">
        <v>7140</v>
      </c>
      <c r="C116" s="2" t="s">
        <v>92</v>
      </c>
      <c r="D116" s="8"/>
      <c r="E116" s="8"/>
      <c r="F116" s="8"/>
      <c r="G116" s="8"/>
      <c r="H116" s="38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</row>
    <row r="117" spans="1:22" ht="12">
      <c r="A117" s="31">
        <v>7320</v>
      </c>
      <c r="B117" s="31">
        <v>7320</v>
      </c>
      <c r="C117" s="2" t="s">
        <v>93</v>
      </c>
      <c r="D117" s="8"/>
      <c r="E117" s="8"/>
      <c r="F117" s="8"/>
      <c r="G117" s="8"/>
      <c r="H117" s="38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</row>
    <row r="118" spans="1:22" ht="12">
      <c r="A118" s="31">
        <v>7430</v>
      </c>
      <c r="B118" s="31">
        <v>7430</v>
      </c>
      <c r="C118" s="2" t="s">
        <v>95</v>
      </c>
      <c r="D118" s="8"/>
      <c r="E118" s="8"/>
      <c r="F118" s="8"/>
      <c r="G118" s="8"/>
      <c r="H118" s="38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</row>
    <row r="119" spans="1:22" ht="12">
      <c r="A119" s="31">
        <v>7500</v>
      </c>
      <c r="B119" s="31">
        <v>7500</v>
      </c>
      <c r="C119" s="2" t="s">
        <v>96</v>
      </c>
      <c r="D119" s="8"/>
      <c r="E119" s="8"/>
      <c r="F119" s="8"/>
      <c r="G119" s="8"/>
      <c r="H119" s="38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</row>
    <row r="120" spans="1:22" ht="12">
      <c r="A120" s="31">
        <v>7601</v>
      </c>
      <c r="B120" s="31">
        <v>7601</v>
      </c>
      <c r="C120" s="2" t="s">
        <v>97</v>
      </c>
      <c r="D120" s="8"/>
      <c r="E120" s="8"/>
      <c r="F120" s="8"/>
      <c r="G120" s="8"/>
      <c r="H120" s="38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</row>
    <row r="121" spans="1:22" ht="12">
      <c r="A121" s="31">
        <v>7740</v>
      </c>
      <c r="B121" s="31">
        <v>7740</v>
      </c>
      <c r="C121" s="2" t="s">
        <v>98</v>
      </c>
      <c r="D121" s="8"/>
      <c r="E121" s="8"/>
      <c r="F121" s="8"/>
      <c r="G121" s="8"/>
      <c r="H121" s="38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</row>
    <row r="122" spans="1:22" ht="12">
      <c r="A122" s="31">
        <v>7770</v>
      </c>
      <c r="B122" s="31">
        <v>7770</v>
      </c>
      <c r="C122" s="2" t="s">
        <v>99</v>
      </c>
      <c r="D122" s="8"/>
      <c r="E122" s="8"/>
      <c r="F122" s="8"/>
      <c r="G122" s="8"/>
      <c r="H122" s="38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</row>
    <row r="123" spans="1:22" ht="12">
      <c r="A123" s="31">
        <v>7780</v>
      </c>
      <c r="B123" s="31">
        <v>7780</v>
      </c>
      <c r="C123" s="2" t="s">
        <v>100</v>
      </c>
      <c r="D123" s="8"/>
      <c r="E123" s="8"/>
      <c r="F123" s="8"/>
      <c r="G123" s="8"/>
      <c r="H123" s="38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</row>
    <row r="124" spans="1:22" ht="12">
      <c r="A124" s="31">
        <v>7790</v>
      </c>
      <c r="B124" s="31">
        <v>7790</v>
      </c>
      <c r="C124" s="2" t="s">
        <v>101</v>
      </c>
      <c r="D124" s="8"/>
      <c r="E124" s="8"/>
      <c r="F124" s="8"/>
      <c r="G124" s="8"/>
      <c r="H124" s="38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</row>
    <row r="125" spans="1:22" ht="12">
      <c r="A125" s="31">
        <v>7791</v>
      </c>
      <c r="B125" s="31">
        <v>7791</v>
      </c>
      <c r="C125" s="2" t="s">
        <v>110</v>
      </c>
      <c r="D125" s="8"/>
      <c r="E125" s="8"/>
      <c r="F125" s="8"/>
      <c r="G125" s="8"/>
      <c r="H125" s="38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</row>
    <row r="126" spans="1:22" ht="12">
      <c r="A126" s="31">
        <v>7795</v>
      </c>
      <c r="B126" s="31">
        <v>7795</v>
      </c>
      <c r="C126" s="2" t="s">
        <v>112</v>
      </c>
      <c r="D126" s="8"/>
      <c r="E126" s="8"/>
      <c r="F126" s="8"/>
      <c r="G126" s="8"/>
      <c r="H126" s="38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</row>
    <row r="127" spans="1:22" ht="12">
      <c r="A127" s="31">
        <v>7796</v>
      </c>
      <c r="B127" s="31">
        <v>7796</v>
      </c>
      <c r="C127" s="2" t="s">
        <v>113</v>
      </c>
      <c r="D127" s="8"/>
      <c r="E127" s="8"/>
      <c r="F127" s="8"/>
      <c r="G127" s="8"/>
      <c r="H127" s="38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</row>
    <row r="128" spans="1:22" ht="12">
      <c r="A128" s="31">
        <v>7797</v>
      </c>
      <c r="B128" s="31">
        <v>7797</v>
      </c>
      <c r="C128" s="2" t="s">
        <v>114</v>
      </c>
      <c r="D128" s="8"/>
      <c r="E128" s="8"/>
      <c r="F128" s="8"/>
      <c r="G128" s="8"/>
      <c r="H128" s="38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</row>
    <row r="129" spans="1:22" ht="12">
      <c r="A129" s="31">
        <v>7798</v>
      </c>
      <c r="B129" s="31">
        <v>7798</v>
      </c>
      <c r="C129" s="2" t="s">
        <v>118</v>
      </c>
      <c r="D129" s="8"/>
      <c r="E129" s="8"/>
      <c r="F129" s="8"/>
      <c r="G129" s="8"/>
      <c r="H129" s="38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</row>
    <row r="130" spans="1:22" ht="12">
      <c r="A130" s="31">
        <v>7799</v>
      </c>
      <c r="B130" s="31">
        <v>7799</v>
      </c>
      <c r="C130" s="2" t="s">
        <v>127</v>
      </c>
      <c r="D130" s="8"/>
      <c r="E130" s="8"/>
      <c r="F130" s="8"/>
      <c r="G130" s="8"/>
      <c r="H130" s="38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</row>
    <row r="131" spans="1:22" ht="12">
      <c r="A131" s="31">
        <v>7830</v>
      </c>
      <c r="B131" s="31">
        <v>7830</v>
      </c>
      <c r="C131" s="2" t="s">
        <v>102</v>
      </c>
      <c r="D131" s="8"/>
      <c r="E131" s="8"/>
      <c r="F131" s="8"/>
      <c r="G131" s="8"/>
      <c r="H131" s="38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</row>
    <row r="132" spans="1:22" ht="12">
      <c r="A132" s="31">
        <v>7990</v>
      </c>
      <c r="B132" s="31">
        <v>7990</v>
      </c>
      <c r="C132" s="2" t="s">
        <v>103</v>
      </c>
      <c r="D132" s="8"/>
      <c r="E132" s="8"/>
      <c r="F132" s="8"/>
      <c r="G132" s="8"/>
      <c r="H132" s="38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</row>
    <row r="133" spans="1:22" ht="12">
      <c r="A133" s="31"/>
      <c r="B133" s="31"/>
      <c r="C133" s="2"/>
      <c r="D133" s="8"/>
      <c r="E133" s="8"/>
      <c r="F133" s="8"/>
      <c r="G133" s="8"/>
      <c r="H133" s="38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</row>
    <row r="134" spans="1:22" ht="12.75">
      <c r="A134" s="32"/>
      <c r="B134" s="32"/>
      <c r="C134" s="4" t="s">
        <v>6</v>
      </c>
      <c r="D134" s="9">
        <f>SUM(D95:D133)</f>
        <v>0</v>
      </c>
      <c r="E134" s="9">
        <f>SUM(E95:E133)</f>
        <v>80000</v>
      </c>
      <c r="F134" s="9">
        <f>SUM(F95:F133)</f>
        <v>80000</v>
      </c>
      <c r="G134" s="9">
        <f>SUM(G95:G133)</f>
        <v>80000</v>
      </c>
      <c r="H134" s="38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</row>
    <row r="135" spans="1:22" ht="12.75">
      <c r="A135" s="32"/>
      <c r="B135" s="32"/>
      <c r="C135" s="4"/>
      <c r="D135" s="9"/>
      <c r="E135" s="9"/>
      <c r="F135" s="9"/>
      <c r="G135" s="9"/>
      <c r="H135" s="38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</row>
    <row r="136" spans="1:22" ht="12">
      <c r="A136" s="31">
        <v>6000</v>
      </c>
      <c r="B136" s="31">
        <v>6000</v>
      </c>
      <c r="C136" s="2" t="s">
        <v>104</v>
      </c>
      <c r="D136" s="8"/>
      <c r="E136" s="8"/>
      <c r="F136" s="8"/>
      <c r="G136" s="8"/>
      <c r="H136" s="38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</row>
    <row r="137" spans="1:22" ht="12">
      <c r="A137" s="31">
        <v>6010</v>
      </c>
      <c r="B137" s="31">
        <v>6010</v>
      </c>
      <c r="C137" s="2" t="s">
        <v>105</v>
      </c>
      <c r="D137" s="8"/>
      <c r="E137" s="8"/>
      <c r="F137" s="8"/>
      <c r="G137" s="8"/>
      <c r="H137" s="38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</row>
    <row r="138" spans="1:22" ht="12.75">
      <c r="A138" s="32"/>
      <c r="B138" s="32"/>
      <c r="C138" s="4" t="s">
        <v>11</v>
      </c>
      <c r="D138" s="9">
        <f>SUM(D136:D137)</f>
        <v>0</v>
      </c>
      <c r="E138" s="9">
        <f>SUM(E136:E137)</f>
        <v>0</v>
      </c>
      <c r="F138" s="9">
        <f>SUM(F136:F137)</f>
        <v>0</v>
      </c>
      <c r="G138" s="9">
        <f>SUM(G136:G137)</f>
        <v>0</v>
      </c>
      <c r="H138" s="38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</row>
    <row r="139" spans="1:22" ht="12">
      <c r="A139" s="31"/>
      <c r="B139" s="31"/>
      <c r="C139" s="2"/>
      <c r="D139" s="8"/>
      <c r="E139" s="8"/>
      <c r="F139" s="8"/>
      <c r="G139" s="8"/>
      <c r="H139" s="38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</row>
    <row r="140" spans="1:22" ht="13.5" customHeight="1">
      <c r="A140" s="32"/>
      <c r="B140" s="32"/>
      <c r="C140" s="4" t="s">
        <v>2</v>
      </c>
      <c r="D140" s="9">
        <f>D39-D65-D93-D134-D138</f>
        <v>74000</v>
      </c>
      <c r="E140" s="9">
        <f>E39-E65-E93-E134-E138</f>
        <v>453000</v>
      </c>
      <c r="F140" s="9">
        <f>F39-F65-F93-F134-F138</f>
        <v>-93000</v>
      </c>
      <c r="G140" s="9">
        <f>G39-G65-G93-G134-G138</f>
        <v>11000</v>
      </c>
      <c r="H140" s="38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</row>
    <row r="141" spans="1:22" ht="13.5" customHeight="1">
      <c r="A141" s="31"/>
      <c r="B141" s="31"/>
      <c r="C141" s="2"/>
      <c r="D141" s="8"/>
      <c r="E141" s="8"/>
      <c r="F141" s="8"/>
      <c r="G141" s="8"/>
      <c r="H141" s="38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</row>
    <row r="142" spans="1:22" ht="13.5" customHeight="1">
      <c r="A142" s="31">
        <v>8050</v>
      </c>
      <c r="B142" s="31">
        <v>8050</v>
      </c>
      <c r="C142" s="2" t="s">
        <v>7</v>
      </c>
      <c r="D142" s="8"/>
      <c r="E142" s="8"/>
      <c r="F142" s="8"/>
      <c r="G142" s="8"/>
      <c r="H142" s="38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</row>
    <row r="143" spans="1:22" ht="13.5" customHeight="1">
      <c r="A143" s="31">
        <v>8070</v>
      </c>
      <c r="B143" s="31">
        <v>8070</v>
      </c>
      <c r="C143" s="2" t="s">
        <v>24</v>
      </c>
      <c r="D143" s="8"/>
      <c r="E143" s="8"/>
      <c r="F143" s="8"/>
      <c r="G143" s="8"/>
      <c r="H143" s="38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</row>
    <row r="144" spans="1:22" ht="13.5" customHeight="1">
      <c r="A144" s="31">
        <v>8150</v>
      </c>
      <c r="B144" s="31">
        <v>8150</v>
      </c>
      <c r="C144" s="2" t="s">
        <v>106</v>
      </c>
      <c r="D144" s="8"/>
      <c r="E144" s="8"/>
      <c r="F144" s="8"/>
      <c r="G144" s="8"/>
      <c r="H144" s="38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</row>
    <row r="145" spans="1:22" ht="13.5" customHeight="1">
      <c r="A145" s="32"/>
      <c r="B145" s="32"/>
      <c r="C145" s="4" t="s">
        <v>14</v>
      </c>
      <c r="D145" s="9">
        <f>SUM(D142:D144)</f>
        <v>0</v>
      </c>
      <c r="E145" s="9">
        <f>SUM(E142:E144)</f>
        <v>0</v>
      </c>
      <c r="F145" s="9">
        <f>SUM(F142:F144)</f>
        <v>0</v>
      </c>
      <c r="G145" s="9">
        <f>SUM(G142:G144)</f>
        <v>0</v>
      </c>
      <c r="H145" s="38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</row>
    <row r="146" spans="1:22" ht="12">
      <c r="A146" s="31"/>
      <c r="B146" s="31"/>
      <c r="C146" s="2"/>
      <c r="D146" s="8"/>
      <c r="E146" s="8"/>
      <c r="F146" s="8"/>
      <c r="G146" s="8"/>
      <c r="H146" s="38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</row>
    <row r="147" spans="1:22" ht="12.75">
      <c r="A147" s="32"/>
      <c r="B147" s="32"/>
      <c r="C147" s="5" t="s">
        <v>9</v>
      </c>
      <c r="D147" s="10">
        <f>D140-D145</f>
        <v>74000</v>
      </c>
      <c r="E147" s="10">
        <f>E140-E145</f>
        <v>453000</v>
      </c>
      <c r="F147" s="10">
        <f>F140-F145</f>
        <v>-93000</v>
      </c>
      <c r="G147" s="10">
        <f>G140-G145</f>
        <v>11000</v>
      </c>
      <c r="H147" s="40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</row>
    <row r="148" spans="8:22" ht="15.75" customHeight="1"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</row>
    <row r="149" spans="8:22" ht="12"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</row>
    <row r="150" spans="8:22" ht="12"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</row>
    <row r="151" spans="8:22" ht="12"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</row>
    <row r="152" spans="8:22" ht="12"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</row>
    <row r="153" spans="8:22" ht="12"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</row>
    <row r="154" spans="8:22" ht="12"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</row>
    <row r="155" spans="8:22" ht="12"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</row>
    <row r="156" spans="8:22" ht="12"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</row>
    <row r="157" spans="8:22" ht="12"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</row>
    <row r="158" spans="8:22" ht="12"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</row>
    <row r="159" spans="8:22" ht="12"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</row>
    <row r="160" spans="8:22" ht="12"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</row>
    <row r="161" spans="8:22" ht="12"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</row>
    <row r="162" spans="8:22" ht="12"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</row>
    <row r="163" spans="8:22" ht="12"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</row>
    <row r="164" spans="8:22" ht="12"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</row>
    <row r="165" spans="8:22" ht="12"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</row>
  </sheetData>
  <sheetProtection/>
  <mergeCells count="1">
    <mergeCell ref="D2:H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2:V165"/>
  <sheetViews>
    <sheetView zoomScalePageLayoutView="0" workbookViewId="0" topLeftCell="A120">
      <selection activeCell="H106" sqref="H106"/>
    </sheetView>
  </sheetViews>
  <sheetFormatPr defaultColWidth="11.421875" defaultRowHeight="12.75"/>
  <cols>
    <col min="1" max="1" width="4.421875" style="29" customWidth="1"/>
    <col min="2" max="2" width="5.28125" style="29" customWidth="1"/>
    <col min="3" max="3" width="31.57421875" style="1" customWidth="1"/>
    <col min="8" max="8" width="51.7109375" style="0" customWidth="1"/>
  </cols>
  <sheetData>
    <row r="2" spans="4:8" ht="12" customHeight="1">
      <c r="D2" s="25" t="s">
        <v>131</v>
      </c>
      <c r="E2" s="26"/>
      <c r="F2" s="26"/>
      <c r="G2" s="27"/>
      <c r="H2" s="28"/>
    </row>
    <row r="4" spans="4:8" ht="14.25">
      <c r="D4" s="11" t="s">
        <v>8</v>
      </c>
      <c r="E4" s="11" t="s">
        <v>8</v>
      </c>
      <c r="F4" s="11" t="s">
        <v>8</v>
      </c>
      <c r="G4" s="11" t="s">
        <v>8</v>
      </c>
      <c r="H4" s="22" t="s">
        <v>132</v>
      </c>
    </row>
    <row r="5" spans="1:8" ht="14.25">
      <c r="A5" s="30"/>
      <c r="B5" s="33"/>
      <c r="C5" s="3" t="s">
        <v>0</v>
      </c>
      <c r="D5" s="13" t="s">
        <v>107</v>
      </c>
      <c r="E5" s="13" t="s">
        <v>108</v>
      </c>
      <c r="F5" s="13" t="s">
        <v>109</v>
      </c>
      <c r="G5" s="13">
        <v>2024</v>
      </c>
      <c r="H5" s="23"/>
    </row>
    <row r="6" spans="1:22" ht="12">
      <c r="A6" s="31"/>
      <c r="B6" s="31"/>
      <c r="C6" s="2"/>
      <c r="D6" s="16"/>
      <c r="E6" s="16"/>
      <c r="F6" s="16"/>
      <c r="G6" s="16"/>
      <c r="H6" s="37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</row>
    <row r="7" spans="1:22" ht="12">
      <c r="A7" s="31">
        <v>3100</v>
      </c>
      <c r="B7" s="31">
        <v>3100</v>
      </c>
      <c r="C7" s="2" t="s">
        <v>29</v>
      </c>
      <c r="D7" s="16"/>
      <c r="E7" s="16"/>
      <c r="F7" s="16"/>
      <c r="G7" s="16" t="s">
        <v>135</v>
      </c>
      <c r="H7" s="38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</row>
    <row r="8" spans="1:22" ht="12">
      <c r="A8" s="31">
        <v>3020</v>
      </c>
      <c r="B8" s="31">
        <v>3020</v>
      </c>
      <c r="C8" s="2" t="s">
        <v>130</v>
      </c>
      <c r="D8" s="16"/>
      <c r="E8" s="16"/>
      <c r="F8" s="16"/>
      <c r="G8" s="16" t="s">
        <v>135</v>
      </c>
      <c r="H8" s="38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</row>
    <row r="9" spans="1:22" ht="12">
      <c r="A9" s="31">
        <v>3120</v>
      </c>
      <c r="B9" s="31">
        <v>3120</v>
      </c>
      <c r="C9" s="2" t="s">
        <v>30</v>
      </c>
      <c r="D9" s="16">
        <v>2500</v>
      </c>
      <c r="E9" s="16">
        <v>5000</v>
      </c>
      <c r="F9" s="16">
        <v>7500</v>
      </c>
      <c r="G9" s="16">
        <v>10000</v>
      </c>
      <c r="H9" s="38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</row>
    <row r="10" spans="1:22" ht="12">
      <c r="A10" s="31">
        <v>3125</v>
      </c>
      <c r="B10" s="31">
        <v>3125</v>
      </c>
      <c r="C10" s="2" t="s">
        <v>31</v>
      </c>
      <c r="D10" s="16"/>
      <c r="E10" s="16"/>
      <c r="F10" s="16"/>
      <c r="G10" s="16" t="s">
        <v>135</v>
      </c>
      <c r="H10" s="38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</row>
    <row r="11" spans="1:22" ht="12">
      <c r="A11" s="31">
        <v>3130</v>
      </c>
      <c r="B11" s="31">
        <v>3130</v>
      </c>
      <c r="C11" s="2" t="s">
        <v>32</v>
      </c>
      <c r="D11" s="16"/>
      <c r="E11" s="16"/>
      <c r="F11" s="16"/>
      <c r="G11" s="16" t="s">
        <v>135</v>
      </c>
      <c r="H11" s="38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</row>
    <row r="12" spans="1:22" ht="12">
      <c r="A12" s="31">
        <v>3170</v>
      </c>
      <c r="B12" s="31">
        <v>3170</v>
      </c>
      <c r="C12" s="2" t="s">
        <v>133</v>
      </c>
      <c r="D12" s="16"/>
      <c r="E12" s="16"/>
      <c r="F12" s="16"/>
      <c r="G12" s="16" t="s">
        <v>135</v>
      </c>
      <c r="H12" s="38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</row>
    <row r="13" spans="1:22" ht="12">
      <c r="A13" s="31">
        <v>3200</v>
      </c>
      <c r="B13" s="31">
        <v>3200</v>
      </c>
      <c r="C13" s="2" t="s">
        <v>33</v>
      </c>
      <c r="D13" s="16"/>
      <c r="E13" s="16"/>
      <c r="F13" s="16"/>
      <c r="G13" s="16"/>
      <c r="H13" s="38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</row>
    <row r="14" spans="1:22" ht="12">
      <c r="A14" s="31">
        <v>3210</v>
      </c>
      <c r="B14" s="31">
        <v>3210</v>
      </c>
      <c r="C14" s="2" t="s">
        <v>34</v>
      </c>
      <c r="D14" s="16">
        <v>500000</v>
      </c>
      <c r="E14" s="16">
        <v>500000</v>
      </c>
      <c r="F14" s="16">
        <v>500000</v>
      </c>
      <c r="G14" s="16">
        <v>939300</v>
      </c>
      <c r="H14" s="38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</row>
    <row r="15" spans="1:22" ht="12">
      <c r="A15" s="31">
        <v>3215</v>
      </c>
      <c r="B15" s="31">
        <v>3215</v>
      </c>
      <c r="C15" s="2" t="s">
        <v>35</v>
      </c>
      <c r="D15" s="16"/>
      <c r="E15" s="16"/>
      <c r="F15" s="16"/>
      <c r="G15" s="16" t="s">
        <v>135</v>
      </c>
      <c r="H15" s="38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</row>
    <row r="16" spans="1:22" ht="12">
      <c r="A16" s="31">
        <v>3216</v>
      </c>
      <c r="B16" s="31">
        <v>3216</v>
      </c>
      <c r="C16" s="2" t="s">
        <v>136</v>
      </c>
      <c r="D16" s="16"/>
      <c r="E16" s="16"/>
      <c r="F16" s="16"/>
      <c r="G16" s="16"/>
      <c r="H16" s="38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</row>
    <row r="17" spans="1:22" ht="12">
      <c r="A17" s="31">
        <v>3217</v>
      </c>
      <c r="B17" s="31">
        <v>3217</v>
      </c>
      <c r="C17" s="2" t="s">
        <v>36</v>
      </c>
      <c r="D17" s="16"/>
      <c r="E17" s="16"/>
      <c r="F17" s="16"/>
      <c r="G17" s="16" t="s">
        <v>135</v>
      </c>
      <c r="H17" s="38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</row>
    <row r="18" spans="1:22" ht="12">
      <c r="A18" s="31">
        <v>3218</v>
      </c>
      <c r="B18" s="31">
        <v>3218</v>
      </c>
      <c r="C18" s="2" t="s">
        <v>129</v>
      </c>
      <c r="D18" s="16"/>
      <c r="E18" s="16"/>
      <c r="F18" s="16"/>
      <c r="G18" s="16" t="s">
        <v>135</v>
      </c>
      <c r="H18" s="38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</row>
    <row r="19" spans="1:22" ht="12">
      <c r="A19" s="31">
        <v>3220</v>
      </c>
      <c r="B19" s="31">
        <v>3220</v>
      </c>
      <c r="C19" s="2" t="s">
        <v>37</v>
      </c>
      <c r="D19" s="16"/>
      <c r="E19" s="16"/>
      <c r="F19" s="16"/>
      <c r="G19" s="16" t="s">
        <v>135</v>
      </c>
      <c r="H19" s="38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</row>
    <row r="20" spans="1:22" ht="12">
      <c r="A20" s="31">
        <v>3320</v>
      </c>
      <c r="B20" s="31">
        <v>3320</v>
      </c>
      <c r="C20" s="2" t="s">
        <v>38</v>
      </c>
      <c r="D20" s="16"/>
      <c r="E20" s="16"/>
      <c r="F20" s="16"/>
      <c r="G20" s="16" t="s">
        <v>135</v>
      </c>
      <c r="H20" s="38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</row>
    <row r="21" spans="1:22" ht="12">
      <c r="A21" s="31">
        <v>3321</v>
      </c>
      <c r="B21" s="31">
        <v>3321</v>
      </c>
      <c r="C21" s="2" t="s">
        <v>39</v>
      </c>
      <c r="D21" s="16">
        <v>60000</v>
      </c>
      <c r="E21" s="16">
        <v>80000</v>
      </c>
      <c r="F21" s="16">
        <v>140000</v>
      </c>
      <c r="G21" s="16">
        <v>200000</v>
      </c>
      <c r="H21" s="38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</row>
    <row r="22" spans="1:22" ht="12">
      <c r="A22" s="31">
        <v>3325</v>
      </c>
      <c r="B22" s="31">
        <v>3325</v>
      </c>
      <c r="C22" s="2" t="s">
        <v>12</v>
      </c>
      <c r="D22" s="16"/>
      <c r="E22" s="16"/>
      <c r="F22" s="16"/>
      <c r="G22" s="16" t="s">
        <v>135</v>
      </c>
      <c r="H22" s="38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</row>
    <row r="23" spans="1:22" ht="12">
      <c r="A23" s="31">
        <v>3350</v>
      </c>
      <c r="B23" s="31">
        <v>3350</v>
      </c>
      <c r="C23" s="2" t="s">
        <v>40</v>
      </c>
      <c r="D23" s="16">
        <v>42000</v>
      </c>
      <c r="E23" s="16">
        <v>56000</v>
      </c>
      <c r="F23" s="16">
        <v>98000</v>
      </c>
      <c r="G23" s="16">
        <v>140000</v>
      </c>
      <c r="H23" s="38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</row>
    <row r="24" spans="1:22" ht="12">
      <c r="A24" s="31">
        <v>3360</v>
      </c>
      <c r="B24" s="31">
        <v>3360</v>
      </c>
      <c r="C24" s="2" t="s">
        <v>41</v>
      </c>
      <c r="D24" s="16"/>
      <c r="E24" s="16"/>
      <c r="F24" s="16"/>
      <c r="G24" s="16" t="s">
        <v>135</v>
      </c>
      <c r="H24" s="38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</row>
    <row r="25" spans="1:22" ht="12">
      <c r="A25" s="31">
        <v>3440</v>
      </c>
      <c r="B25" s="31">
        <v>3440</v>
      </c>
      <c r="C25" s="2" t="s">
        <v>16</v>
      </c>
      <c r="D25" s="16"/>
      <c r="E25" s="16"/>
      <c r="F25" s="16"/>
      <c r="G25" s="16" t="s">
        <v>135</v>
      </c>
      <c r="H25" s="38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</row>
    <row r="26" spans="1:22" ht="12">
      <c r="A26" s="31">
        <v>3500</v>
      </c>
      <c r="B26" s="31">
        <v>3500</v>
      </c>
      <c r="C26" s="2" t="s">
        <v>13</v>
      </c>
      <c r="D26" s="16"/>
      <c r="E26" s="16"/>
      <c r="F26" s="16"/>
      <c r="G26" s="16" t="s">
        <v>135</v>
      </c>
      <c r="H26" s="38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</row>
    <row r="27" spans="1:22" ht="12">
      <c r="A27" s="31">
        <v>3605</v>
      </c>
      <c r="B27" s="31">
        <v>3605</v>
      </c>
      <c r="C27" s="2" t="s">
        <v>42</v>
      </c>
      <c r="D27" s="16"/>
      <c r="E27" s="16"/>
      <c r="F27" s="16"/>
      <c r="G27" s="16" t="s">
        <v>135</v>
      </c>
      <c r="H27" s="38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</row>
    <row r="28" spans="1:22" ht="12">
      <c r="A28" s="31">
        <v>3610</v>
      </c>
      <c r="B28" s="31">
        <v>3610</v>
      </c>
      <c r="C28" s="2" t="s">
        <v>43</v>
      </c>
      <c r="D28" s="8"/>
      <c r="E28" s="8"/>
      <c r="F28" s="8"/>
      <c r="G28" s="8"/>
      <c r="H28" s="38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</row>
    <row r="29" spans="1:22" ht="12.75">
      <c r="A29" s="31"/>
      <c r="B29" s="31"/>
      <c r="C29" s="4" t="s">
        <v>3</v>
      </c>
      <c r="D29" s="9">
        <f>SUM(D7:D28)</f>
        <v>604500</v>
      </c>
      <c r="E29" s="9">
        <f>SUM(E7:E28)</f>
        <v>641000</v>
      </c>
      <c r="F29" s="9">
        <f>SUM(F7:F28)</f>
        <v>745500</v>
      </c>
      <c r="G29" s="9">
        <f>SUM(G7:G28)</f>
        <v>1289300</v>
      </c>
      <c r="H29" s="38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</row>
    <row r="30" spans="1:22" ht="12">
      <c r="A30" s="31"/>
      <c r="B30" s="31"/>
      <c r="C30" s="2"/>
      <c r="D30" s="8"/>
      <c r="E30" s="8"/>
      <c r="F30" s="8"/>
      <c r="G30" s="8"/>
      <c r="H30" s="38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</row>
    <row r="31" spans="1:22" ht="12">
      <c r="A31" s="31">
        <v>3240</v>
      </c>
      <c r="B31" s="31">
        <v>3240</v>
      </c>
      <c r="C31" s="2" t="s">
        <v>126</v>
      </c>
      <c r="D31" s="16">
        <v>43250</v>
      </c>
      <c r="E31" s="16">
        <v>86500</v>
      </c>
      <c r="F31" s="16">
        <v>129750</v>
      </c>
      <c r="G31" s="16">
        <v>173000</v>
      </c>
      <c r="H31" s="38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</row>
    <row r="32" spans="1:22" ht="12">
      <c r="A32" s="31">
        <v>3441</v>
      </c>
      <c r="B32" s="31">
        <v>3441</v>
      </c>
      <c r="C32" s="2" t="s">
        <v>44</v>
      </c>
      <c r="D32" s="16">
        <v>0</v>
      </c>
      <c r="E32" s="16">
        <v>0</v>
      </c>
      <c r="F32" s="16">
        <v>95000</v>
      </c>
      <c r="G32" s="16">
        <v>95000</v>
      </c>
      <c r="H32" s="38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</row>
    <row r="33" spans="1:22" ht="12">
      <c r="A33" s="31">
        <v>3461</v>
      </c>
      <c r="B33" s="31">
        <v>3461</v>
      </c>
      <c r="C33" s="2" t="s">
        <v>45</v>
      </c>
      <c r="D33" s="16">
        <v>0</v>
      </c>
      <c r="E33" s="16">
        <v>0</v>
      </c>
      <c r="F33" s="16">
        <v>195000</v>
      </c>
      <c r="G33" s="16">
        <v>195000</v>
      </c>
      <c r="H33" s="38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</row>
    <row r="34" spans="1:22" ht="12">
      <c r="A34" s="31">
        <v>3630</v>
      </c>
      <c r="B34" s="31">
        <v>3630</v>
      </c>
      <c r="C34" s="2" t="s">
        <v>46</v>
      </c>
      <c r="D34" s="16"/>
      <c r="E34" s="16"/>
      <c r="F34" s="16"/>
      <c r="G34" s="16" t="s">
        <v>135</v>
      </c>
      <c r="H34" s="38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</row>
    <row r="35" spans="1:22" ht="12">
      <c r="A35" s="31">
        <v>3800</v>
      </c>
      <c r="B35" s="31">
        <v>3800</v>
      </c>
      <c r="C35" s="2" t="s">
        <v>115</v>
      </c>
      <c r="D35" s="16"/>
      <c r="E35" s="16"/>
      <c r="F35" s="16"/>
      <c r="G35" s="16" t="s">
        <v>135</v>
      </c>
      <c r="H35" s="38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</row>
    <row r="36" spans="1:22" ht="12">
      <c r="A36" s="31">
        <v>3990</v>
      </c>
      <c r="B36" s="31">
        <v>3990</v>
      </c>
      <c r="C36" s="2" t="s">
        <v>47</v>
      </c>
      <c r="D36" s="16">
        <v>11250</v>
      </c>
      <c r="E36" s="16">
        <v>22500</v>
      </c>
      <c r="F36" s="16">
        <v>33750</v>
      </c>
      <c r="G36" s="16">
        <v>45000</v>
      </c>
      <c r="H36" s="41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</row>
    <row r="37" spans="1:22" ht="12">
      <c r="A37" s="31">
        <v>3995</v>
      </c>
      <c r="B37" s="31">
        <v>3995</v>
      </c>
      <c r="C37" s="2" t="s">
        <v>17</v>
      </c>
      <c r="D37" s="16"/>
      <c r="E37" s="16"/>
      <c r="F37" s="16"/>
      <c r="G37" s="16"/>
      <c r="H37" s="38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</row>
    <row r="38" spans="1:22" ht="12.75">
      <c r="A38" s="31"/>
      <c r="B38" s="31"/>
      <c r="C38" s="4" t="s">
        <v>10</v>
      </c>
      <c r="D38" s="9">
        <f>SUM(D31:D37)</f>
        <v>54500</v>
      </c>
      <c r="E38" s="9">
        <f>SUM(E31:E37)</f>
        <v>109000</v>
      </c>
      <c r="F38" s="9">
        <f>SUM(F31:F37)</f>
        <v>453500</v>
      </c>
      <c r="G38" s="9">
        <f>SUM(G31:G37)</f>
        <v>508000</v>
      </c>
      <c r="H38" s="38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</row>
    <row r="39" spans="1:22" ht="12.75">
      <c r="A39" s="32"/>
      <c r="B39" s="32"/>
      <c r="C39" s="4" t="s">
        <v>1</v>
      </c>
      <c r="D39" s="9">
        <f>D29+D38</f>
        <v>659000</v>
      </c>
      <c r="E39" s="9">
        <f>E29+E38</f>
        <v>750000</v>
      </c>
      <c r="F39" s="9">
        <f>F29+F38</f>
        <v>1199000</v>
      </c>
      <c r="G39" s="9">
        <f>G29+G38</f>
        <v>1797300</v>
      </c>
      <c r="H39" s="38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</row>
    <row r="40" spans="1:22" ht="12">
      <c r="A40" s="31"/>
      <c r="B40" s="31"/>
      <c r="C40" s="2"/>
      <c r="D40" s="8"/>
      <c r="E40" s="8"/>
      <c r="F40" s="8"/>
      <c r="G40" s="8"/>
      <c r="H40" s="38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</row>
    <row r="41" spans="1:22" ht="12">
      <c r="A41" s="31">
        <v>4220</v>
      </c>
      <c r="B41" s="31">
        <v>4220</v>
      </c>
      <c r="C41" s="2" t="s">
        <v>49</v>
      </c>
      <c r="D41" s="16">
        <v>145000</v>
      </c>
      <c r="E41" s="16">
        <v>181250</v>
      </c>
      <c r="F41" s="16">
        <v>253750</v>
      </c>
      <c r="G41" s="16">
        <v>290000</v>
      </c>
      <c r="H41" s="38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</row>
    <row r="42" spans="1:22" ht="12">
      <c r="A42" s="31">
        <v>4221</v>
      </c>
      <c r="B42" s="31">
        <v>4221</v>
      </c>
      <c r="C42" s="2" t="s">
        <v>18</v>
      </c>
      <c r="D42" s="16">
        <v>12500</v>
      </c>
      <c r="E42" s="16">
        <v>25000</v>
      </c>
      <c r="F42" s="16">
        <v>37500</v>
      </c>
      <c r="G42" s="16">
        <v>50000</v>
      </c>
      <c r="H42" s="38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</row>
    <row r="43" spans="1:22" ht="12">
      <c r="A43" s="31">
        <v>4222</v>
      </c>
      <c r="B43" s="31">
        <v>4222</v>
      </c>
      <c r="C43" s="2" t="s">
        <v>116</v>
      </c>
      <c r="D43" s="16"/>
      <c r="E43" s="16"/>
      <c r="F43" s="16"/>
      <c r="G43" s="16" t="s">
        <v>135</v>
      </c>
      <c r="H43" s="38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</row>
    <row r="44" spans="1:22" ht="12">
      <c r="A44" s="31">
        <v>4230</v>
      </c>
      <c r="B44" s="31">
        <v>4230</v>
      </c>
      <c r="C44" s="2" t="s">
        <v>120</v>
      </c>
      <c r="D44" s="16">
        <v>25000</v>
      </c>
      <c r="E44" s="16">
        <v>50000</v>
      </c>
      <c r="F44" s="16">
        <v>75000</v>
      </c>
      <c r="G44" s="16">
        <v>100000</v>
      </c>
      <c r="H44" s="38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</row>
    <row r="45" spans="1:22" ht="12">
      <c r="A45" s="31">
        <v>4241</v>
      </c>
      <c r="B45" s="31">
        <v>4241</v>
      </c>
      <c r="C45" s="2" t="s">
        <v>51</v>
      </c>
      <c r="D45" s="16">
        <v>25000</v>
      </c>
      <c r="E45" s="16">
        <v>50000</v>
      </c>
      <c r="F45" s="16">
        <v>75000</v>
      </c>
      <c r="G45" s="16">
        <v>100000</v>
      </c>
      <c r="H45" s="38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</row>
    <row r="46" spans="1:22" ht="12">
      <c r="A46" s="31">
        <v>4247</v>
      </c>
      <c r="B46" s="31">
        <v>4247</v>
      </c>
      <c r="C46" s="2" t="s">
        <v>19</v>
      </c>
      <c r="D46" s="16"/>
      <c r="E46" s="16"/>
      <c r="F46" s="16"/>
      <c r="G46" s="16" t="s">
        <v>135</v>
      </c>
      <c r="H46" s="38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</row>
    <row r="47" spans="1:22" ht="12">
      <c r="A47" s="31">
        <v>4280</v>
      </c>
      <c r="B47" s="31">
        <v>4280</v>
      </c>
      <c r="C47" s="2" t="s">
        <v>53</v>
      </c>
      <c r="D47" s="16">
        <v>48000</v>
      </c>
      <c r="E47" s="16">
        <v>64000</v>
      </c>
      <c r="F47" s="16">
        <v>112000</v>
      </c>
      <c r="G47" s="16">
        <v>160000</v>
      </c>
      <c r="H47" s="38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</row>
    <row r="48" spans="1:22" ht="12">
      <c r="A48" s="31">
        <v>4800</v>
      </c>
      <c r="B48" s="31">
        <v>4800</v>
      </c>
      <c r="C48" s="2" t="s">
        <v>128</v>
      </c>
      <c r="D48" s="16"/>
      <c r="E48" s="16"/>
      <c r="F48" s="16"/>
      <c r="G48" s="16" t="s">
        <v>135</v>
      </c>
      <c r="H48" s="38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</row>
    <row r="49" spans="1:22" ht="12">
      <c r="A49" s="31">
        <v>6550</v>
      </c>
      <c r="B49" s="31">
        <v>6550</v>
      </c>
      <c r="C49" s="2" t="s">
        <v>74</v>
      </c>
      <c r="D49" s="16">
        <v>10000</v>
      </c>
      <c r="E49" s="16">
        <v>20000</v>
      </c>
      <c r="F49" s="16">
        <v>30000</v>
      </c>
      <c r="G49" s="16">
        <v>40000</v>
      </c>
      <c r="H49" s="38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</row>
    <row r="50" spans="1:22" ht="12">
      <c r="A50" s="31">
        <v>6555</v>
      </c>
      <c r="B50" s="31">
        <v>6555</v>
      </c>
      <c r="C50" s="2" t="s">
        <v>75</v>
      </c>
      <c r="D50" s="16">
        <v>6250</v>
      </c>
      <c r="E50" s="16">
        <v>12500</v>
      </c>
      <c r="F50" s="16">
        <v>18750</v>
      </c>
      <c r="G50" s="16">
        <v>25000</v>
      </c>
      <c r="H50" s="38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</row>
    <row r="51" spans="1:22" ht="12.75">
      <c r="A51" s="32"/>
      <c r="B51" s="32"/>
      <c r="C51" s="4" t="s">
        <v>26</v>
      </c>
      <c r="D51" s="9">
        <f>SUM(D41:D50)</f>
        <v>271750</v>
      </c>
      <c r="E51" s="9">
        <f>SUM(E41:E50)</f>
        <v>402750</v>
      </c>
      <c r="F51" s="9">
        <f>SUM(F41:F50)</f>
        <v>602000</v>
      </c>
      <c r="G51" s="9">
        <f>SUM(G41:G50)</f>
        <v>765000</v>
      </c>
      <c r="H51" s="38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</row>
    <row r="52" spans="1:22" ht="12">
      <c r="A52" s="31"/>
      <c r="B52" s="31"/>
      <c r="C52" s="2"/>
      <c r="D52" s="8"/>
      <c r="E52" s="8"/>
      <c r="F52" s="8"/>
      <c r="G52" s="8"/>
      <c r="H52" s="38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</row>
    <row r="53" spans="1:22" ht="12">
      <c r="A53" s="31">
        <v>4225</v>
      </c>
      <c r="B53" s="31">
        <v>4225</v>
      </c>
      <c r="C53" s="2" t="s">
        <v>121</v>
      </c>
      <c r="D53" s="8"/>
      <c r="E53" s="8"/>
      <c r="F53" s="8"/>
      <c r="G53" s="8"/>
      <c r="H53" s="38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</row>
    <row r="54" spans="1:22" ht="12">
      <c r="A54" s="31">
        <v>4226</v>
      </c>
      <c r="B54" s="31">
        <v>4226</v>
      </c>
      <c r="C54" s="2" t="s">
        <v>137</v>
      </c>
      <c r="D54" s="21"/>
      <c r="E54" s="21"/>
      <c r="F54" s="21"/>
      <c r="G54" s="21"/>
      <c r="H54" s="38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</row>
    <row r="55" spans="1:22" ht="12">
      <c r="A55" s="31">
        <v>4228</v>
      </c>
      <c r="B55" s="31">
        <v>4228</v>
      </c>
      <c r="C55" s="2" t="s">
        <v>122</v>
      </c>
      <c r="D55" s="8"/>
      <c r="E55" s="8"/>
      <c r="F55" s="8"/>
      <c r="G55" s="8"/>
      <c r="H55" s="38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</row>
    <row r="56" spans="1:22" ht="12">
      <c r="A56" s="31">
        <v>4331</v>
      </c>
      <c r="B56" s="31">
        <v>4331</v>
      </c>
      <c r="C56" s="2" t="s">
        <v>55</v>
      </c>
      <c r="D56" s="16">
        <v>12500</v>
      </c>
      <c r="E56" s="16">
        <v>25000</v>
      </c>
      <c r="F56" s="16">
        <v>37500</v>
      </c>
      <c r="G56" s="16">
        <v>50000</v>
      </c>
      <c r="H56" s="38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</row>
    <row r="57" spans="1:22" ht="12">
      <c r="A57" s="31">
        <v>7400</v>
      </c>
      <c r="B57" s="31">
        <v>7400</v>
      </c>
      <c r="C57" s="2" t="s">
        <v>94</v>
      </c>
      <c r="D57" s="8"/>
      <c r="E57" s="8"/>
      <c r="F57" s="8"/>
      <c r="G57" s="8"/>
      <c r="H57" s="38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</row>
    <row r="58" spans="1:22" ht="12.75">
      <c r="A58" s="32"/>
      <c r="B58" s="32"/>
      <c r="C58" s="4" t="s">
        <v>27</v>
      </c>
      <c r="D58" s="9">
        <f>SUM(D53:D57)</f>
        <v>12500</v>
      </c>
      <c r="E58" s="9">
        <f>SUM(E53:E57)</f>
        <v>25000</v>
      </c>
      <c r="F58" s="9">
        <f>SUM(F53:F57)</f>
        <v>37500</v>
      </c>
      <c r="G58" s="9">
        <f>SUM(G53:G57)</f>
        <v>50000</v>
      </c>
      <c r="H58" s="38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</row>
    <row r="59" spans="1:22" ht="12">
      <c r="A59" s="31"/>
      <c r="B59" s="31"/>
      <c r="C59" s="2"/>
      <c r="D59" s="8"/>
      <c r="E59" s="8"/>
      <c r="F59" s="8"/>
      <c r="G59" s="8"/>
      <c r="H59" s="38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</row>
    <row r="60" spans="1:22" ht="12">
      <c r="A60" s="31">
        <v>4300</v>
      </c>
      <c r="B60" s="31">
        <v>4300</v>
      </c>
      <c r="C60" s="2" t="s">
        <v>54</v>
      </c>
      <c r="D60" s="8"/>
      <c r="E60" s="8"/>
      <c r="F60" s="8"/>
      <c r="G60" s="8"/>
      <c r="H60" s="38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</row>
    <row r="61" spans="1:22" ht="12">
      <c r="A61" s="31">
        <v>4400</v>
      </c>
      <c r="B61" s="31">
        <v>4400</v>
      </c>
      <c r="C61" s="2" t="s">
        <v>123</v>
      </c>
      <c r="D61" s="8"/>
      <c r="E61" s="8"/>
      <c r="F61" s="8"/>
      <c r="G61" s="8"/>
      <c r="H61" s="38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</row>
    <row r="62" spans="1:22" ht="12">
      <c r="A62" s="31">
        <v>4990</v>
      </c>
      <c r="B62" s="31">
        <v>4990</v>
      </c>
      <c r="C62" s="2" t="s">
        <v>56</v>
      </c>
      <c r="D62" s="8"/>
      <c r="E62" s="8"/>
      <c r="F62" s="8"/>
      <c r="G62" s="8"/>
      <c r="H62" s="38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</row>
    <row r="63" spans="1:22" ht="12.75">
      <c r="A63" s="32"/>
      <c r="B63" s="32"/>
      <c r="C63" s="4" t="s">
        <v>28</v>
      </c>
      <c r="D63" s="9">
        <f>SUM(D60:D62)</f>
        <v>0</v>
      </c>
      <c r="E63" s="9">
        <f>SUM(E60:E62)</f>
        <v>0</v>
      </c>
      <c r="F63" s="9">
        <f>SUM(F60:F62)</f>
        <v>0</v>
      </c>
      <c r="G63" s="9">
        <f>SUM(G60:G62)</f>
        <v>0</v>
      </c>
      <c r="H63" s="38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</row>
    <row r="64" spans="1:22" ht="12">
      <c r="A64" s="31"/>
      <c r="B64" s="31"/>
      <c r="C64" s="2"/>
      <c r="D64" s="8"/>
      <c r="E64" s="8"/>
      <c r="F64" s="8"/>
      <c r="G64" s="8"/>
      <c r="H64" s="38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</row>
    <row r="65" spans="1:22" ht="12.75">
      <c r="A65" s="32"/>
      <c r="B65" s="32"/>
      <c r="C65" s="4" t="s">
        <v>4</v>
      </c>
      <c r="D65" s="9">
        <f>+D63+D58+D51</f>
        <v>284250</v>
      </c>
      <c r="E65" s="9">
        <f>+E63+E58+E51</f>
        <v>427750</v>
      </c>
      <c r="F65" s="9">
        <f>+F63+F58+F51</f>
        <v>639500</v>
      </c>
      <c r="G65" s="9">
        <f>+G63+G58+G51</f>
        <v>815000</v>
      </c>
      <c r="H65" s="38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</row>
    <row r="66" spans="1:22" ht="12">
      <c r="A66" s="31"/>
      <c r="B66" s="31"/>
      <c r="C66" s="2"/>
      <c r="D66" s="8"/>
      <c r="E66" s="8"/>
      <c r="F66" s="8"/>
      <c r="G66" s="8"/>
      <c r="H66" s="38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</row>
    <row r="67" spans="1:22" ht="12">
      <c r="A67" s="31">
        <v>4240</v>
      </c>
      <c r="B67" s="31">
        <v>4240</v>
      </c>
      <c r="C67" s="2" t="s">
        <v>50</v>
      </c>
      <c r="D67" s="8"/>
      <c r="E67" s="8"/>
      <c r="F67" s="8"/>
      <c r="G67" s="8"/>
      <c r="H67" s="38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</row>
    <row r="68" spans="1:22" ht="12">
      <c r="A68" s="31">
        <v>4250</v>
      </c>
      <c r="B68" s="31">
        <v>4250</v>
      </c>
      <c r="C68" s="2" t="s">
        <v>52</v>
      </c>
      <c r="D68" s="8"/>
      <c r="E68" s="8"/>
      <c r="F68" s="8"/>
      <c r="G68" s="8"/>
      <c r="H68" s="38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</row>
    <row r="69" spans="1:22" ht="12">
      <c r="A69" s="31">
        <v>5000</v>
      </c>
      <c r="B69" s="31">
        <v>5000</v>
      </c>
      <c r="C69" s="2" t="s">
        <v>57</v>
      </c>
      <c r="D69" s="16">
        <v>75000</v>
      </c>
      <c r="E69" s="16">
        <v>150000</v>
      </c>
      <c r="F69" s="16">
        <v>225000</v>
      </c>
      <c r="G69" s="16">
        <v>300000</v>
      </c>
      <c r="H69" s="41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</row>
    <row r="70" spans="1:22" ht="12">
      <c r="A70" s="31">
        <v>5006</v>
      </c>
      <c r="B70" s="31">
        <v>5006</v>
      </c>
      <c r="C70" s="2" t="s">
        <v>111</v>
      </c>
      <c r="D70" s="16"/>
      <c r="E70" s="16"/>
      <c r="F70" s="16"/>
      <c r="G70" s="16"/>
      <c r="H70" s="41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</row>
    <row r="71" spans="1:22" ht="12">
      <c r="A71" s="31">
        <v>5007</v>
      </c>
      <c r="B71" s="31">
        <v>5007</v>
      </c>
      <c r="C71" s="2" t="s">
        <v>25</v>
      </c>
      <c r="D71" s="16">
        <v>87750</v>
      </c>
      <c r="E71" s="16">
        <v>117000</v>
      </c>
      <c r="F71" s="16">
        <v>204750</v>
      </c>
      <c r="G71" s="16">
        <v>292500</v>
      </c>
      <c r="H71" s="41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</row>
    <row r="72" spans="1:22" ht="12">
      <c r="A72" s="31">
        <v>5008</v>
      </c>
      <c r="B72" s="31">
        <v>5008</v>
      </c>
      <c r="C72" s="2" t="s">
        <v>117</v>
      </c>
      <c r="D72" s="16">
        <v>0</v>
      </c>
      <c r="E72" s="16">
        <v>35000</v>
      </c>
      <c r="F72" s="16">
        <v>35000</v>
      </c>
      <c r="G72" s="16">
        <v>70000</v>
      </c>
      <c r="H72" s="41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</row>
    <row r="73" spans="1:22" ht="12">
      <c r="A73" s="31">
        <v>5010</v>
      </c>
      <c r="B73" s="31">
        <v>5010</v>
      </c>
      <c r="C73" s="2" t="s">
        <v>58</v>
      </c>
      <c r="D73" s="16"/>
      <c r="E73" s="16"/>
      <c r="F73" s="16"/>
      <c r="G73" s="16"/>
      <c r="H73" s="41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</row>
    <row r="74" spans="1:22" ht="12">
      <c r="A74" s="31">
        <v>5040</v>
      </c>
      <c r="B74" s="31">
        <v>5040</v>
      </c>
      <c r="C74" s="2" t="s">
        <v>15</v>
      </c>
      <c r="D74" s="16"/>
      <c r="E74" s="16"/>
      <c r="F74" s="16"/>
      <c r="G74" s="16"/>
      <c r="H74" s="41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</row>
    <row r="75" spans="1:22" ht="12">
      <c r="A75" s="31">
        <v>5050</v>
      </c>
      <c r="B75" s="31">
        <v>5050</v>
      </c>
      <c r="C75" s="2" t="s">
        <v>124</v>
      </c>
      <c r="D75" s="16"/>
      <c r="E75" s="16"/>
      <c r="F75" s="16"/>
      <c r="G75" s="16"/>
      <c r="H75" s="41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</row>
    <row r="76" spans="1:22" ht="12">
      <c r="A76" s="31">
        <v>5090</v>
      </c>
      <c r="B76" s="31">
        <v>5090</v>
      </c>
      <c r="C76" s="2" t="s">
        <v>59</v>
      </c>
      <c r="D76" s="16"/>
      <c r="E76" s="16"/>
      <c r="F76" s="16"/>
      <c r="G76" s="16"/>
      <c r="H76" s="41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</row>
    <row r="77" spans="1:22" ht="12">
      <c r="A77" s="31">
        <v>5100</v>
      </c>
      <c r="B77" s="31">
        <v>5100</v>
      </c>
      <c r="C77" s="2" t="s">
        <v>20</v>
      </c>
      <c r="D77" s="16"/>
      <c r="E77" s="16"/>
      <c r="F77" s="16"/>
      <c r="G77" s="16"/>
      <c r="H77" s="41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</row>
    <row r="78" spans="1:22" ht="12">
      <c r="A78" s="31">
        <v>5180</v>
      </c>
      <c r="B78" s="31">
        <v>5180</v>
      </c>
      <c r="C78" s="2" t="s">
        <v>60</v>
      </c>
      <c r="D78" s="16">
        <v>7750</v>
      </c>
      <c r="E78" s="16">
        <v>15500</v>
      </c>
      <c r="F78" s="16">
        <v>23250</v>
      </c>
      <c r="G78" s="16">
        <v>31000</v>
      </c>
      <c r="H78" s="42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</row>
    <row r="79" spans="1:22" ht="12">
      <c r="A79" s="31">
        <v>5182</v>
      </c>
      <c r="B79" s="31">
        <v>5182</v>
      </c>
      <c r="C79" s="2" t="s">
        <v>61</v>
      </c>
      <c r="D79" s="16">
        <v>2750</v>
      </c>
      <c r="E79" s="16">
        <v>5500</v>
      </c>
      <c r="F79" s="16">
        <v>8250</v>
      </c>
      <c r="G79" s="16">
        <v>11000</v>
      </c>
      <c r="H79" s="43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</row>
    <row r="80" spans="1:22" ht="12">
      <c r="A80" s="31">
        <v>5210</v>
      </c>
      <c r="B80" s="31">
        <v>5210</v>
      </c>
      <c r="C80" s="2" t="s">
        <v>62</v>
      </c>
      <c r="D80" s="16"/>
      <c r="E80" s="16"/>
      <c r="F80" s="16"/>
      <c r="G80" s="16" t="s">
        <v>135</v>
      </c>
      <c r="H80" s="41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</row>
    <row r="81" spans="1:22" ht="12">
      <c r="A81" s="31">
        <v>5230</v>
      </c>
      <c r="B81" s="31">
        <v>5230</v>
      </c>
      <c r="C81" s="2" t="s">
        <v>21</v>
      </c>
      <c r="D81" s="16"/>
      <c r="E81" s="16"/>
      <c r="F81" s="16"/>
      <c r="G81" s="16" t="s">
        <v>135</v>
      </c>
      <c r="H81" s="41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</row>
    <row r="82" spans="1:22" ht="12">
      <c r="A82" s="31">
        <v>5231</v>
      </c>
      <c r="B82" s="31">
        <v>5231</v>
      </c>
      <c r="C82" s="2" t="s">
        <v>22</v>
      </c>
      <c r="D82" s="16"/>
      <c r="E82" s="16"/>
      <c r="F82" s="16"/>
      <c r="G82" s="16" t="s">
        <v>135</v>
      </c>
      <c r="H82" s="41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</row>
    <row r="83" spans="1:22" ht="12">
      <c r="A83" s="31">
        <v>5250</v>
      </c>
      <c r="B83" s="31">
        <v>5250</v>
      </c>
      <c r="C83" s="2" t="s">
        <v>63</v>
      </c>
      <c r="D83" s="16"/>
      <c r="E83" s="16"/>
      <c r="F83" s="16"/>
      <c r="G83" s="16" t="s">
        <v>135</v>
      </c>
      <c r="H83" s="41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</row>
    <row r="84" spans="1:22" ht="12">
      <c r="A84" s="31">
        <v>5290</v>
      </c>
      <c r="B84" s="31">
        <v>5290</v>
      </c>
      <c r="C84" s="2" t="s">
        <v>64</v>
      </c>
      <c r="D84" s="16"/>
      <c r="E84" s="16"/>
      <c r="F84" s="16"/>
      <c r="G84" s="16" t="s">
        <v>135</v>
      </c>
      <c r="H84" s="41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</row>
    <row r="85" spans="1:22" ht="12">
      <c r="A85" s="31">
        <v>5330</v>
      </c>
      <c r="B85" s="31">
        <v>5330</v>
      </c>
      <c r="C85" s="2" t="s">
        <v>65</v>
      </c>
      <c r="D85" s="16"/>
      <c r="E85" s="16"/>
      <c r="F85" s="16"/>
      <c r="G85" s="16" t="s">
        <v>135</v>
      </c>
      <c r="H85" s="41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</row>
    <row r="86" spans="1:22" ht="12">
      <c r="A86" s="31">
        <v>5400</v>
      </c>
      <c r="B86" s="31">
        <v>5400</v>
      </c>
      <c r="C86" s="2" t="s">
        <v>66</v>
      </c>
      <c r="D86" s="16">
        <v>23250</v>
      </c>
      <c r="E86" s="16">
        <v>46500</v>
      </c>
      <c r="F86" s="16">
        <v>69750</v>
      </c>
      <c r="G86" s="16">
        <v>93000</v>
      </c>
      <c r="H86" s="42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</row>
    <row r="87" spans="1:22" ht="12">
      <c r="A87" s="31">
        <v>5425</v>
      </c>
      <c r="B87" s="31">
        <v>5425</v>
      </c>
      <c r="C87" s="2" t="s">
        <v>67</v>
      </c>
      <c r="D87" s="16">
        <v>0</v>
      </c>
      <c r="E87" s="16">
        <v>0</v>
      </c>
      <c r="F87" s="16">
        <v>0</v>
      </c>
      <c r="G87" s="16">
        <v>12000</v>
      </c>
      <c r="H87" s="43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</row>
    <row r="88" spans="1:22" ht="12">
      <c r="A88" s="31">
        <v>5800</v>
      </c>
      <c r="B88" s="31">
        <v>5800</v>
      </c>
      <c r="C88" s="2" t="s">
        <v>23</v>
      </c>
      <c r="D88" s="16"/>
      <c r="E88" s="16"/>
      <c r="F88" s="16"/>
      <c r="G88" s="16"/>
      <c r="H88" s="41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</row>
    <row r="89" spans="1:22" ht="12">
      <c r="A89" s="31">
        <v>5910</v>
      </c>
      <c r="B89" s="31">
        <v>5910</v>
      </c>
      <c r="C89" s="6" t="s">
        <v>119</v>
      </c>
      <c r="D89" s="16"/>
      <c r="E89" s="16"/>
      <c r="F89" s="16"/>
      <c r="G89" s="16"/>
      <c r="H89" s="41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</row>
    <row r="90" spans="1:22" ht="12">
      <c r="A90" s="31">
        <v>5950</v>
      </c>
      <c r="B90" s="31">
        <v>5950</v>
      </c>
      <c r="C90" s="6" t="s">
        <v>68</v>
      </c>
      <c r="D90" s="16"/>
      <c r="E90" s="16"/>
      <c r="F90" s="16"/>
      <c r="G90" s="16"/>
      <c r="H90" s="41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</row>
    <row r="91" spans="1:22" ht="12">
      <c r="A91" s="31">
        <v>5990</v>
      </c>
      <c r="B91" s="31">
        <v>5990</v>
      </c>
      <c r="C91" s="2" t="s">
        <v>69</v>
      </c>
      <c r="D91" s="16"/>
      <c r="E91" s="16"/>
      <c r="F91" s="16"/>
      <c r="G91" s="16"/>
      <c r="H91" s="41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</row>
    <row r="92" spans="1:22" ht="12">
      <c r="A92" s="31">
        <v>7100</v>
      </c>
      <c r="B92" s="31">
        <v>7100</v>
      </c>
      <c r="C92" s="2" t="s">
        <v>91</v>
      </c>
      <c r="D92" s="16"/>
      <c r="E92" s="16"/>
      <c r="F92" s="16"/>
      <c r="G92" s="16"/>
      <c r="H92" s="41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</row>
    <row r="93" spans="1:22" ht="12.75">
      <c r="A93" s="32"/>
      <c r="B93" s="32"/>
      <c r="C93" s="4" t="s">
        <v>5</v>
      </c>
      <c r="D93" s="9">
        <f>SUM(D67:D92)</f>
        <v>196500</v>
      </c>
      <c r="E93" s="9">
        <f>SUM(E67:E92)</f>
        <v>369500</v>
      </c>
      <c r="F93" s="9">
        <f>SUM(F67:F92)</f>
        <v>566000</v>
      </c>
      <c r="G93" s="9">
        <f>SUM(G67:G92)</f>
        <v>809500</v>
      </c>
      <c r="H93" s="38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</row>
    <row r="94" spans="1:22" ht="12">
      <c r="A94" s="31"/>
      <c r="B94" s="31"/>
      <c r="C94" s="2"/>
      <c r="D94" s="16"/>
      <c r="E94" s="16"/>
      <c r="F94" s="16"/>
      <c r="G94" s="16"/>
      <c r="H94" s="41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</row>
    <row r="95" spans="1:22" ht="12">
      <c r="A95" s="31">
        <v>4120</v>
      </c>
      <c r="B95" s="31">
        <v>4120</v>
      </c>
      <c r="C95" s="2" t="s">
        <v>48</v>
      </c>
      <c r="D95" s="16"/>
      <c r="E95" s="16"/>
      <c r="F95" s="16"/>
      <c r="G95" s="16"/>
      <c r="H95" s="41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</row>
    <row r="96" spans="1:22" ht="12">
      <c r="A96" s="31">
        <v>6320</v>
      </c>
      <c r="B96" s="31">
        <v>6320</v>
      </c>
      <c r="C96" s="2" t="s">
        <v>70</v>
      </c>
      <c r="D96" s="16"/>
      <c r="E96" s="16"/>
      <c r="F96" s="16"/>
      <c r="G96" s="16"/>
      <c r="H96" s="41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</row>
    <row r="97" spans="1:22" ht="12">
      <c r="A97" s="31">
        <v>6340</v>
      </c>
      <c r="B97" s="31">
        <v>6340</v>
      </c>
      <c r="C97" s="2" t="s">
        <v>71</v>
      </c>
      <c r="D97" s="16"/>
      <c r="E97" s="16"/>
      <c r="F97" s="16"/>
      <c r="G97" s="16"/>
      <c r="H97" s="41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</row>
    <row r="98" spans="1:22" ht="12">
      <c r="A98" s="31">
        <v>6400</v>
      </c>
      <c r="B98" s="31">
        <v>6400</v>
      </c>
      <c r="C98" s="2" t="s">
        <v>125</v>
      </c>
      <c r="D98" s="16"/>
      <c r="E98" s="16"/>
      <c r="F98" s="16"/>
      <c r="G98" s="16"/>
      <c r="H98" s="41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</row>
    <row r="99" spans="1:22" ht="12">
      <c r="A99" s="31">
        <v>6420</v>
      </c>
      <c r="B99" s="31">
        <v>6420</v>
      </c>
      <c r="C99" s="2" t="s">
        <v>72</v>
      </c>
      <c r="D99" s="16">
        <v>5000</v>
      </c>
      <c r="E99" s="16">
        <v>10000</v>
      </c>
      <c r="F99" s="16">
        <v>15000</v>
      </c>
      <c r="G99" s="16">
        <v>20000</v>
      </c>
      <c r="H99" s="41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</row>
    <row r="100" spans="1:22" ht="12">
      <c r="A100" s="31">
        <v>6500</v>
      </c>
      <c r="B100" s="31">
        <v>6500</v>
      </c>
      <c r="C100" s="2" t="s">
        <v>73</v>
      </c>
      <c r="D100" s="16"/>
      <c r="E100" s="16"/>
      <c r="F100" s="16"/>
      <c r="G100" s="16"/>
      <c r="H100" s="41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</row>
    <row r="101" spans="1:22" ht="12">
      <c r="A101" s="31">
        <v>6600</v>
      </c>
      <c r="B101" s="31">
        <v>6600</v>
      </c>
      <c r="C101" s="2" t="s">
        <v>76</v>
      </c>
      <c r="D101" s="16"/>
      <c r="E101" s="16"/>
      <c r="F101" s="16"/>
      <c r="G101" s="16"/>
      <c r="H101" s="41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</row>
    <row r="102" spans="1:22" ht="12">
      <c r="A102" s="31">
        <v>6620</v>
      </c>
      <c r="B102" s="31">
        <v>6620</v>
      </c>
      <c r="C102" s="2" t="s">
        <v>77</v>
      </c>
      <c r="D102" s="16"/>
      <c r="E102" s="16"/>
      <c r="F102" s="16"/>
      <c r="G102" s="16"/>
      <c r="H102" s="41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</row>
    <row r="103" spans="1:22" ht="12">
      <c r="A103" s="31">
        <v>6625</v>
      </c>
      <c r="B103" s="31">
        <v>6625</v>
      </c>
      <c r="C103" s="2" t="s">
        <v>78</v>
      </c>
      <c r="D103" s="16"/>
      <c r="E103" s="16"/>
      <c r="F103" s="16"/>
      <c r="G103" s="16"/>
      <c r="H103" s="41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</row>
    <row r="104" spans="1:22" ht="12">
      <c r="A104" s="31">
        <v>6630</v>
      </c>
      <c r="B104" s="31">
        <v>6630</v>
      </c>
      <c r="C104" s="2" t="s">
        <v>79</v>
      </c>
      <c r="D104" s="16">
        <v>0</v>
      </c>
      <c r="E104" s="16">
        <v>0</v>
      </c>
      <c r="F104" s="16">
        <v>0</v>
      </c>
      <c r="G104" s="16">
        <v>50000</v>
      </c>
      <c r="H104" s="41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</row>
    <row r="105" spans="1:22" ht="12">
      <c r="A105" s="31">
        <v>6700</v>
      </c>
      <c r="B105" s="31">
        <v>6700</v>
      </c>
      <c r="C105" s="2" t="s">
        <v>80</v>
      </c>
      <c r="D105" s="16"/>
      <c r="E105" s="16"/>
      <c r="F105" s="16"/>
      <c r="G105" s="16"/>
      <c r="H105" s="41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</row>
    <row r="106" spans="1:22" ht="12">
      <c r="A106" s="31">
        <v>6710</v>
      </c>
      <c r="B106" s="31">
        <v>6710</v>
      </c>
      <c r="C106" s="2" t="s">
        <v>81</v>
      </c>
      <c r="D106" s="16"/>
      <c r="E106" s="16"/>
      <c r="F106" s="16"/>
      <c r="G106" s="16"/>
      <c r="H106" s="41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</row>
    <row r="107" spans="1:22" ht="12">
      <c r="A107" s="31">
        <v>6790</v>
      </c>
      <c r="B107" s="31">
        <v>6790</v>
      </c>
      <c r="C107" s="2" t="s">
        <v>82</v>
      </c>
      <c r="D107" s="16"/>
      <c r="E107" s="16"/>
      <c r="F107" s="16"/>
      <c r="G107" s="16"/>
      <c r="H107" s="41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</row>
    <row r="108" spans="1:22" ht="12">
      <c r="A108" s="31">
        <v>6800</v>
      </c>
      <c r="B108" s="31">
        <v>6800</v>
      </c>
      <c r="C108" s="2" t="s">
        <v>83</v>
      </c>
      <c r="D108" s="16"/>
      <c r="E108" s="16"/>
      <c r="F108" s="16"/>
      <c r="G108" s="16"/>
      <c r="H108" s="41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</row>
    <row r="109" spans="1:22" ht="12">
      <c r="A109" s="31">
        <v>6815</v>
      </c>
      <c r="B109" s="31">
        <v>6815</v>
      </c>
      <c r="C109" s="2" t="s">
        <v>84</v>
      </c>
      <c r="D109" s="16">
        <v>750</v>
      </c>
      <c r="E109" s="16">
        <v>1500</v>
      </c>
      <c r="F109" s="16">
        <v>2250</v>
      </c>
      <c r="G109" s="16">
        <v>3000</v>
      </c>
      <c r="H109" s="41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</row>
    <row r="110" spans="1:22" ht="12">
      <c r="A110" s="31">
        <v>6820</v>
      </c>
      <c r="B110" s="31">
        <v>6820</v>
      </c>
      <c r="C110" s="2" t="s">
        <v>85</v>
      </c>
      <c r="D110" s="16"/>
      <c r="E110" s="16"/>
      <c r="F110" s="16"/>
      <c r="G110" s="16" t="s">
        <v>135</v>
      </c>
      <c r="H110" s="41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</row>
    <row r="111" spans="1:22" ht="12">
      <c r="A111" s="31">
        <v>6860</v>
      </c>
      <c r="B111" s="31">
        <v>6860</v>
      </c>
      <c r="C111" s="2" t="s">
        <v>86</v>
      </c>
      <c r="D111" s="16">
        <v>750</v>
      </c>
      <c r="E111" s="16">
        <v>1500</v>
      </c>
      <c r="F111" s="16">
        <v>2250</v>
      </c>
      <c r="G111" s="16">
        <v>3000</v>
      </c>
      <c r="H111" s="41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</row>
    <row r="112" spans="1:22" ht="12">
      <c r="A112" s="31">
        <v>6900</v>
      </c>
      <c r="B112" s="31">
        <v>6900</v>
      </c>
      <c r="C112" s="2" t="s">
        <v>87</v>
      </c>
      <c r="D112" s="16"/>
      <c r="E112" s="16"/>
      <c r="F112" s="16"/>
      <c r="G112" s="16" t="s">
        <v>135</v>
      </c>
      <c r="H112" s="41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</row>
    <row r="113" spans="1:22" ht="12">
      <c r="A113" s="31">
        <v>6920</v>
      </c>
      <c r="B113" s="31">
        <v>6920</v>
      </c>
      <c r="C113" s="2" t="s">
        <v>88</v>
      </c>
      <c r="D113" s="16"/>
      <c r="E113" s="16"/>
      <c r="F113" s="16"/>
      <c r="G113" s="16" t="s">
        <v>135</v>
      </c>
      <c r="H113" s="41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</row>
    <row r="114" spans="1:22" ht="12">
      <c r="A114" s="31">
        <v>6930</v>
      </c>
      <c r="B114" s="31">
        <v>6930</v>
      </c>
      <c r="C114" s="2" t="s">
        <v>89</v>
      </c>
      <c r="D114" s="16"/>
      <c r="E114" s="16"/>
      <c r="F114" s="16"/>
      <c r="G114" s="16" t="s">
        <v>135</v>
      </c>
      <c r="H114" s="41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</row>
    <row r="115" spans="1:22" ht="12">
      <c r="A115" s="31">
        <v>6940</v>
      </c>
      <c r="B115" s="31">
        <v>6940</v>
      </c>
      <c r="C115" s="2" t="s">
        <v>90</v>
      </c>
      <c r="D115" s="16"/>
      <c r="E115" s="16"/>
      <c r="F115" s="16"/>
      <c r="G115" s="16" t="s">
        <v>135</v>
      </c>
      <c r="H115" s="41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</row>
    <row r="116" spans="1:22" ht="12">
      <c r="A116" s="31">
        <v>7140</v>
      </c>
      <c r="B116" s="31">
        <v>7140</v>
      </c>
      <c r="C116" s="2" t="s">
        <v>92</v>
      </c>
      <c r="D116" s="16"/>
      <c r="E116" s="16"/>
      <c r="F116" s="16"/>
      <c r="G116" s="16" t="s">
        <v>135</v>
      </c>
      <c r="H116" s="41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</row>
    <row r="117" spans="1:22" ht="12">
      <c r="A117" s="31">
        <v>7320</v>
      </c>
      <c r="B117" s="31">
        <v>7320</v>
      </c>
      <c r="C117" s="2" t="s">
        <v>93</v>
      </c>
      <c r="D117" s="16"/>
      <c r="E117" s="16"/>
      <c r="F117" s="16"/>
      <c r="G117" s="16" t="s">
        <v>135</v>
      </c>
      <c r="H117" s="41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</row>
    <row r="118" spans="1:22" ht="12">
      <c r="A118" s="31">
        <v>7430</v>
      </c>
      <c r="B118" s="31">
        <v>7430</v>
      </c>
      <c r="C118" s="2" t="s">
        <v>95</v>
      </c>
      <c r="D118" s="16">
        <v>5000</v>
      </c>
      <c r="E118" s="16">
        <v>5000</v>
      </c>
      <c r="F118" s="16">
        <v>5000</v>
      </c>
      <c r="G118" s="16">
        <v>5000</v>
      </c>
      <c r="H118" s="41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</row>
    <row r="119" spans="1:22" ht="12">
      <c r="A119" s="31">
        <v>7500</v>
      </c>
      <c r="B119" s="31">
        <v>7500</v>
      </c>
      <c r="C119" s="2" t="s">
        <v>96</v>
      </c>
      <c r="D119" s="16"/>
      <c r="E119" s="16"/>
      <c r="F119" s="16"/>
      <c r="G119" s="16" t="s">
        <v>135</v>
      </c>
      <c r="H119" s="41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</row>
    <row r="120" spans="1:22" ht="12">
      <c r="A120" s="31">
        <v>7601</v>
      </c>
      <c r="B120" s="31">
        <v>7601</v>
      </c>
      <c r="C120" s="2" t="s">
        <v>97</v>
      </c>
      <c r="D120" s="16"/>
      <c r="E120" s="16"/>
      <c r="F120" s="16"/>
      <c r="G120" s="16" t="s">
        <v>135</v>
      </c>
      <c r="H120" s="41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</row>
    <row r="121" spans="1:22" ht="12">
      <c r="A121" s="31">
        <v>7740</v>
      </c>
      <c r="B121" s="31">
        <v>7740</v>
      </c>
      <c r="C121" s="2" t="s">
        <v>98</v>
      </c>
      <c r="D121" s="16"/>
      <c r="E121" s="16"/>
      <c r="F121" s="16"/>
      <c r="G121" s="16" t="s">
        <v>135</v>
      </c>
      <c r="H121" s="41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</row>
    <row r="122" spans="1:22" ht="12">
      <c r="A122" s="31">
        <v>7770</v>
      </c>
      <c r="B122" s="31">
        <v>7770</v>
      </c>
      <c r="C122" s="2" t="s">
        <v>99</v>
      </c>
      <c r="D122" s="16">
        <v>125</v>
      </c>
      <c r="E122" s="16">
        <v>250</v>
      </c>
      <c r="F122" s="16">
        <v>375</v>
      </c>
      <c r="G122" s="16">
        <v>500</v>
      </c>
      <c r="H122" s="41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</row>
    <row r="123" spans="1:22" ht="12">
      <c r="A123" s="31">
        <v>7780</v>
      </c>
      <c r="B123" s="31">
        <v>7780</v>
      </c>
      <c r="C123" s="2" t="s">
        <v>100</v>
      </c>
      <c r="D123" s="16"/>
      <c r="E123" s="16"/>
      <c r="F123" s="16"/>
      <c r="G123" s="16" t="s">
        <v>135</v>
      </c>
      <c r="H123" s="41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</row>
    <row r="124" spans="1:22" ht="12">
      <c r="A124" s="31">
        <v>7790</v>
      </c>
      <c r="B124" s="31">
        <v>7790</v>
      </c>
      <c r="C124" s="2" t="s">
        <v>101</v>
      </c>
      <c r="D124" s="16">
        <v>45500</v>
      </c>
      <c r="E124" s="16">
        <v>91000</v>
      </c>
      <c r="F124" s="16">
        <v>91000</v>
      </c>
      <c r="G124" s="16">
        <v>91000</v>
      </c>
      <c r="H124" s="41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</row>
    <row r="125" spans="1:22" ht="12">
      <c r="A125" s="31">
        <v>7791</v>
      </c>
      <c r="B125" s="31">
        <v>7791</v>
      </c>
      <c r="C125" s="2" t="s">
        <v>110</v>
      </c>
      <c r="D125" s="16"/>
      <c r="E125" s="16"/>
      <c r="F125" s="16"/>
      <c r="G125" s="16" t="s">
        <v>135</v>
      </c>
      <c r="H125" s="41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</row>
    <row r="126" spans="1:22" ht="12">
      <c r="A126" s="31">
        <v>7795</v>
      </c>
      <c r="B126" s="31">
        <v>7795</v>
      </c>
      <c r="C126" s="2" t="s">
        <v>112</v>
      </c>
      <c r="D126" s="16">
        <v>2500</v>
      </c>
      <c r="E126" s="16">
        <v>5000</v>
      </c>
      <c r="F126" s="16">
        <v>7500</v>
      </c>
      <c r="G126" s="16">
        <v>10000</v>
      </c>
      <c r="H126" s="41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</row>
    <row r="127" spans="1:22" ht="12">
      <c r="A127" s="31">
        <v>7796</v>
      </c>
      <c r="B127" s="31">
        <v>7796</v>
      </c>
      <c r="C127" s="2" t="s">
        <v>113</v>
      </c>
      <c r="D127" s="16"/>
      <c r="E127" s="16"/>
      <c r="F127" s="16"/>
      <c r="G127" s="16" t="s">
        <v>135</v>
      </c>
      <c r="H127" s="41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</row>
    <row r="128" spans="1:22" ht="12">
      <c r="A128" s="31">
        <v>7797</v>
      </c>
      <c r="B128" s="31">
        <v>7797</v>
      </c>
      <c r="C128" s="2" t="s">
        <v>114</v>
      </c>
      <c r="D128" s="16">
        <v>2125</v>
      </c>
      <c r="E128" s="16">
        <v>4250</v>
      </c>
      <c r="F128" s="16">
        <v>6375</v>
      </c>
      <c r="G128" s="16">
        <v>8500</v>
      </c>
      <c r="H128" s="41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</row>
    <row r="129" spans="1:22" ht="12">
      <c r="A129" s="31">
        <v>7798</v>
      </c>
      <c r="B129" s="31">
        <v>7798</v>
      </c>
      <c r="C129" s="2" t="s">
        <v>118</v>
      </c>
      <c r="D129" s="16"/>
      <c r="E129" s="16"/>
      <c r="F129" s="16"/>
      <c r="G129" s="16" t="s">
        <v>135</v>
      </c>
      <c r="H129" s="41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</row>
    <row r="130" spans="1:22" ht="12">
      <c r="A130" s="31">
        <v>7799</v>
      </c>
      <c r="B130" s="31">
        <v>7799</v>
      </c>
      <c r="C130" s="2" t="s">
        <v>127</v>
      </c>
      <c r="D130" s="16">
        <v>250</v>
      </c>
      <c r="E130" s="16">
        <v>500</v>
      </c>
      <c r="F130" s="16">
        <v>750</v>
      </c>
      <c r="G130" s="16">
        <v>1000</v>
      </c>
      <c r="H130" s="41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</row>
    <row r="131" spans="1:22" ht="12">
      <c r="A131" s="31">
        <v>7830</v>
      </c>
      <c r="B131" s="31">
        <v>7830</v>
      </c>
      <c r="C131" s="2" t="s">
        <v>102</v>
      </c>
      <c r="D131" s="16"/>
      <c r="E131" s="16"/>
      <c r="F131" s="16"/>
      <c r="G131" s="16"/>
      <c r="H131" s="41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</row>
    <row r="132" spans="1:22" ht="12">
      <c r="A132" s="31">
        <v>7990</v>
      </c>
      <c r="B132" s="31">
        <v>7990</v>
      </c>
      <c r="C132" s="2" t="s">
        <v>103</v>
      </c>
      <c r="D132" s="16"/>
      <c r="E132" s="16"/>
      <c r="F132" s="16"/>
      <c r="G132" s="16"/>
      <c r="H132" s="41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</row>
    <row r="133" spans="1:22" ht="12">
      <c r="A133" s="31"/>
      <c r="B133" s="31"/>
      <c r="C133" s="2"/>
      <c r="D133" s="16"/>
      <c r="E133" s="16"/>
      <c r="F133" s="16"/>
      <c r="G133" s="16"/>
      <c r="H133" s="41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</row>
    <row r="134" spans="1:22" ht="12.75">
      <c r="A134" s="32"/>
      <c r="B134" s="32"/>
      <c r="C134" s="4" t="s">
        <v>6</v>
      </c>
      <c r="D134" s="9">
        <f>SUM(D95:D133)</f>
        <v>62000</v>
      </c>
      <c r="E134" s="9">
        <f>SUM(E95:E133)</f>
        <v>119000</v>
      </c>
      <c r="F134" s="9">
        <f>SUM(F95:F133)</f>
        <v>130500</v>
      </c>
      <c r="G134" s="9">
        <f>SUM(G95:G133)</f>
        <v>192000</v>
      </c>
      <c r="H134" s="38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</row>
    <row r="135" spans="1:22" ht="12.75">
      <c r="A135" s="32"/>
      <c r="B135" s="32"/>
      <c r="C135" s="4"/>
      <c r="D135" s="9"/>
      <c r="E135" s="9"/>
      <c r="F135" s="9"/>
      <c r="G135" s="9"/>
      <c r="H135" s="38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</row>
    <row r="136" spans="1:22" ht="12">
      <c r="A136" s="31">
        <v>6000</v>
      </c>
      <c r="B136" s="31">
        <v>6000</v>
      </c>
      <c r="C136" s="2" t="s">
        <v>104</v>
      </c>
      <c r="D136" s="8"/>
      <c r="E136" s="8"/>
      <c r="F136" s="8"/>
      <c r="G136" s="8"/>
      <c r="H136" s="38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</row>
    <row r="137" spans="1:22" ht="12">
      <c r="A137" s="31">
        <v>6010</v>
      </c>
      <c r="B137" s="31">
        <v>6010</v>
      </c>
      <c r="C137" s="2" t="s">
        <v>105</v>
      </c>
      <c r="D137" s="8"/>
      <c r="E137" s="8"/>
      <c r="F137" s="8"/>
      <c r="G137" s="8"/>
      <c r="H137" s="38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</row>
    <row r="138" spans="1:22" ht="12.75">
      <c r="A138" s="32"/>
      <c r="B138" s="32"/>
      <c r="C138" s="4" t="s">
        <v>11</v>
      </c>
      <c r="D138" s="9">
        <f>SUM(D136:D137)</f>
        <v>0</v>
      </c>
      <c r="E138" s="9">
        <f>SUM(E136:E137)</f>
        <v>0</v>
      </c>
      <c r="F138" s="9">
        <f>SUM(F136:F137)</f>
        <v>0</v>
      </c>
      <c r="G138" s="9">
        <f>SUM(G136:G137)</f>
        <v>0</v>
      </c>
      <c r="H138" s="38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</row>
    <row r="139" spans="1:22" ht="12">
      <c r="A139" s="31"/>
      <c r="B139" s="31"/>
      <c r="C139" s="2"/>
      <c r="D139" s="8"/>
      <c r="E139" s="8"/>
      <c r="F139" s="8"/>
      <c r="G139" s="8"/>
      <c r="H139" s="38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</row>
    <row r="140" spans="1:22" ht="13.5" customHeight="1">
      <c r="A140" s="32"/>
      <c r="B140" s="32"/>
      <c r="C140" s="4" t="s">
        <v>2</v>
      </c>
      <c r="D140" s="9">
        <f>D39-D65-D93-D134-D138</f>
        <v>116250</v>
      </c>
      <c r="E140" s="9">
        <f>E39-E65-E93-E134-E138</f>
        <v>-166250</v>
      </c>
      <c r="F140" s="9">
        <f>F39-F65-F93-F134-F138</f>
        <v>-137000</v>
      </c>
      <c r="G140" s="9">
        <f>G39-G65-G93-G134-G138</f>
        <v>-19200</v>
      </c>
      <c r="H140" s="38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</row>
    <row r="141" spans="1:22" ht="13.5" customHeight="1">
      <c r="A141" s="31"/>
      <c r="B141" s="31"/>
      <c r="C141" s="2"/>
      <c r="D141" s="8"/>
      <c r="E141" s="8"/>
      <c r="F141" s="8"/>
      <c r="G141" s="8"/>
      <c r="H141" s="38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</row>
    <row r="142" spans="1:22" ht="13.5" customHeight="1">
      <c r="A142" s="31">
        <v>8050</v>
      </c>
      <c r="B142" s="31">
        <v>8050</v>
      </c>
      <c r="C142" s="2" t="s">
        <v>7</v>
      </c>
      <c r="D142" s="8"/>
      <c r="E142" s="8"/>
      <c r="F142" s="8"/>
      <c r="G142" s="8"/>
      <c r="H142" s="38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</row>
    <row r="143" spans="1:22" ht="13.5" customHeight="1">
      <c r="A143" s="31">
        <v>8070</v>
      </c>
      <c r="B143" s="31">
        <v>8070</v>
      </c>
      <c r="C143" s="2" t="s">
        <v>24</v>
      </c>
      <c r="D143" s="8"/>
      <c r="E143" s="8"/>
      <c r="F143" s="8"/>
      <c r="G143" s="8"/>
      <c r="H143" s="38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</row>
    <row r="144" spans="1:22" ht="13.5" customHeight="1">
      <c r="A144" s="31">
        <v>8150</v>
      </c>
      <c r="B144" s="31">
        <v>8150</v>
      </c>
      <c r="C144" s="2" t="s">
        <v>106</v>
      </c>
      <c r="D144" s="8"/>
      <c r="E144" s="8"/>
      <c r="F144" s="8"/>
      <c r="G144" s="8"/>
      <c r="H144" s="38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</row>
    <row r="145" spans="1:22" ht="13.5" customHeight="1">
      <c r="A145" s="32"/>
      <c r="B145" s="32"/>
      <c r="C145" s="4" t="s">
        <v>14</v>
      </c>
      <c r="D145" s="9">
        <f>SUM(D142:D144)</f>
        <v>0</v>
      </c>
      <c r="E145" s="9">
        <f>SUM(E142:E144)</f>
        <v>0</v>
      </c>
      <c r="F145" s="9">
        <f>SUM(F142:F144)</f>
        <v>0</v>
      </c>
      <c r="G145" s="9">
        <f>SUM(G142:G144)</f>
        <v>0</v>
      </c>
      <c r="H145" s="38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</row>
    <row r="146" spans="1:22" ht="12">
      <c r="A146" s="31"/>
      <c r="B146" s="31"/>
      <c r="C146" s="2"/>
      <c r="D146" s="8"/>
      <c r="E146" s="8"/>
      <c r="F146" s="8"/>
      <c r="G146" s="8"/>
      <c r="H146" s="38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</row>
    <row r="147" spans="1:22" ht="12.75">
      <c r="A147" s="32"/>
      <c r="B147" s="32"/>
      <c r="C147" s="5" t="s">
        <v>9</v>
      </c>
      <c r="D147" s="10">
        <f>D140-D145</f>
        <v>116250</v>
      </c>
      <c r="E147" s="10">
        <f>E140-E145</f>
        <v>-166250</v>
      </c>
      <c r="F147" s="10">
        <f>F140-F145</f>
        <v>-137000</v>
      </c>
      <c r="G147" s="10">
        <f>G140-G145</f>
        <v>-19200</v>
      </c>
      <c r="H147" s="40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</row>
    <row r="148" spans="8:22" ht="15.75" customHeight="1"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</row>
    <row r="149" spans="8:22" ht="12"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</row>
    <row r="150" spans="8:22" ht="12"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</row>
    <row r="151" spans="8:22" ht="12"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</row>
    <row r="152" spans="8:22" ht="12"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</row>
    <row r="153" spans="8:22" ht="12"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</row>
    <row r="154" spans="8:22" ht="12"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</row>
    <row r="155" spans="8:22" ht="12"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</row>
    <row r="156" spans="8:22" ht="12"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</row>
    <row r="157" spans="8:22" ht="12"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</row>
    <row r="158" spans="8:22" ht="12"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</row>
    <row r="159" spans="8:22" ht="12"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</row>
    <row r="160" spans="8:22" ht="12"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</row>
    <row r="161" spans="8:22" ht="12"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</row>
    <row r="162" spans="8:22" ht="12"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</row>
    <row r="163" spans="8:22" ht="12"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</row>
    <row r="164" spans="8:22" ht="12"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</row>
    <row r="165" spans="8:22" ht="12"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</row>
  </sheetData>
  <sheetProtection/>
  <mergeCells count="3">
    <mergeCell ref="D2:H2"/>
    <mergeCell ref="H78:H79"/>
    <mergeCell ref="H86:H87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2:V165"/>
  <sheetViews>
    <sheetView zoomScalePageLayoutView="0" workbookViewId="0" topLeftCell="A117">
      <selection activeCell="H106" sqref="H106"/>
    </sheetView>
  </sheetViews>
  <sheetFormatPr defaultColWidth="11.421875" defaultRowHeight="12.75"/>
  <cols>
    <col min="1" max="1" width="4.421875" style="29" customWidth="1"/>
    <col min="2" max="2" width="5.28125" style="29" customWidth="1"/>
    <col min="3" max="3" width="31.57421875" style="1" customWidth="1"/>
    <col min="8" max="8" width="50.57421875" style="0" bestFit="1" customWidth="1"/>
  </cols>
  <sheetData>
    <row r="2" spans="4:8" ht="12" customHeight="1">
      <c r="D2" s="25" t="s">
        <v>131</v>
      </c>
      <c r="E2" s="26"/>
      <c r="F2" s="26"/>
      <c r="G2" s="27"/>
      <c r="H2" s="28"/>
    </row>
    <row r="4" spans="4:8" ht="14.25">
      <c r="D4" s="11" t="s">
        <v>8</v>
      </c>
      <c r="E4" s="11" t="s">
        <v>8</v>
      </c>
      <c r="F4" s="11" t="s">
        <v>8</v>
      </c>
      <c r="G4" s="11" t="s">
        <v>8</v>
      </c>
      <c r="H4" s="22" t="s">
        <v>132</v>
      </c>
    </row>
    <row r="5" spans="1:8" ht="14.25">
      <c r="A5" s="30"/>
      <c r="B5" s="33"/>
      <c r="C5" s="3" t="s">
        <v>0</v>
      </c>
      <c r="D5" s="13" t="s">
        <v>107</v>
      </c>
      <c r="E5" s="13" t="s">
        <v>108</v>
      </c>
      <c r="F5" s="13" t="s">
        <v>109</v>
      </c>
      <c r="G5" s="13">
        <v>2024</v>
      </c>
      <c r="H5" s="23"/>
    </row>
    <row r="6" spans="1:22" ht="12">
      <c r="A6" s="31"/>
      <c r="B6" s="31"/>
      <c r="C6" s="2"/>
      <c r="D6" s="8"/>
      <c r="E6" s="8"/>
      <c r="F6" s="8"/>
      <c r="G6" s="8"/>
      <c r="H6" s="37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</row>
    <row r="7" spans="1:22" ht="12">
      <c r="A7" s="31">
        <v>3100</v>
      </c>
      <c r="B7" s="31">
        <v>3100</v>
      </c>
      <c r="C7" s="2" t="s">
        <v>29</v>
      </c>
      <c r="D7" s="8"/>
      <c r="E7" s="8"/>
      <c r="F7" s="8"/>
      <c r="G7" s="8"/>
      <c r="H7" s="38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</row>
    <row r="8" spans="1:22" ht="12">
      <c r="A8" s="31">
        <v>3020</v>
      </c>
      <c r="B8" s="31">
        <v>3020</v>
      </c>
      <c r="C8" s="2" t="s">
        <v>130</v>
      </c>
      <c r="D8" s="8"/>
      <c r="E8" s="8"/>
      <c r="F8" s="8"/>
      <c r="G8" s="8"/>
      <c r="H8" s="38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</row>
    <row r="9" spans="1:22" ht="12">
      <c r="A9" s="31">
        <v>3120</v>
      </c>
      <c r="B9" s="31">
        <v>3120</v>
      </c>
      <c r="C9" s="2" t="s">
        <v>30</v>
      </c>
      <c r="D9" s="8">
        <v>30000</v>
      </c>
      <c r="E9" s="8">
        <v>30000</v>
      </c>
      <c r="F9" s="8">
        <v>30000</v>
      </c>
      <c r="G9" s="8">
        <v>160000</v>
      </c>
      <c r="H9" s="24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</row>
    <row r="10" spans="1:22" ht="12">
      <c r="A10" s="31">
        <v>3125</v>
      </c>
      <c r="B10" s="31">
        <v>3125</v>
      </c>
      <c r="C10" s="2" t="s">
        <v>31</v>
      </c>
      <c r="D10" s="8">
        <v>0</v>
      </c>
      <c r="E10" s="8">
        <v>0</v>
      </c>
      <c r="F10" s="8">
        <v>20000</v>
      </c>
      <c r="G10" s="8">
        <v>20000</v>
      </c>
      <c r="H10" s="24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</row>
    <row r="11" spans="1:22" ht="12">
      <c r="A11" s="31">
        <v>3130</v>
      </c>
      <c r="B11" s="31">
        <v>3130</v>
      </c>
      <c r="C11" s="2" t="s">
        <v>32</v>
      </c>
      <c r="D11" s="8">
        <v>0</v>
      </c>
      <c r="E11" s="8">
        <v>0</v>
      </c>
      <c r="F11" s="8">
        <v>0</v>
      </c>
      <c r="G11" s="8">
        <v>0</v>
      </c>
      <c r="H11" s="38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</row>
    <row r="12" spans="1:22" ht="12">
      <c r="A12" s="31">
        <v>3170</v>
      </c>
      <c r="B12" s="31">
        <v>3170</v>
      </c>
      <c r="C12" s="2" t="s">
        <v>133</v>
      </c>
      <c r="D12" s="8"/>
      <c r="E12" s="8"/>
      <c r="F12" s="8"/>
      <c r="G12" s="8"/>
      <c r="H12" s="38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</row>
    <row r="13" spans="1:22" ht="12">
      <c r="A13" s="31">
        <v>3200</v>
      </c>
      <c r="B13" s="31">
        <v>3200</v>
      </c>
      <c r="C13" s="2" t="s">
        <v>33</v>
      </c>
      <c r="D13" s="21"/>
      <c r="E13" s="21"/>
      <c r="F13" s="21"/>
      <c r="G13" s="21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</row>
    <row r="14" spans="1:22" ht="12">
      <c r="A14" s="31">
        <v>3210</v>
      </c>
      <c r="B14" s="31">
        <v>3210</v>
      </c>
      <c r="C14" s="2" t="s">
        <v>34</v>
      </c>
      <c r="D14" s="8">
        <v>350000</v>
      </c>
      <c r="E14" s="8">
        <v>350000</v>
      </c>
      <c r="F14" s="8">
        <v>350000</v>
      </c>
      <c r="G14" s="8">
        <v>831200</v>
      </c>
      <c r="H14" s="24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</row>
    <row r="15" spans="1:22" ht="12">
      <c r="A15" s="31">
        <v>3215</v>
      </c>
      <c r="B15" s="31">
        <v>3215</v>
      </c>
      <c r="C15" s="2" t="s">
        <v>35</v>
      </c>
      <c r="D15" s="8"/>
      <c r="E15" s="8"/>
      <c r="F15" s="8"/>
      <c r="G15" s="8"/>
      <c r="H15" s="38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</row>
    <row r="16" spans="1:22" ht="12">
      <c r="A16" s="31">
        <v>3216</v>
      </c>
      <c r="B16" s="31">
        <v>3216</v>
      </c>
      <c r="C16" s="2" t="s">
        <v>136</v>
      </c>
      <c r="D16" s="21"/>
      <c r="E16" s="21"/>
      <c r="F16" s="21"/>
      <c r="G16" s="21"/>
      <c r="H16" s="38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</row>
    <row r="17" spans="1:22" ht="12">
      <c r="A17" s="31">
        <v>3217</v>
      </c>
      <c r="B17" s="31">
        <v>3217</v>
      </c>
      <c r="C17" s="2" t="s">
        <v>36</v>
      </c>
      <c r="D17" s="8"/>
      <c r="E17" s="8"/>
      <c r="F17" s="8"/>
      <c r="G17" s="8"/>
      <c r="H17" s="38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</row>
    <row r="18" spans="1:22" ht="12">
      <c r="A18" s="31">
        <v>3218</v>
      </c>
      <c r="B18" s="31">
        <v>3218</v>
      </c>
      <c r="C18" s="2" t="s">
        <v>129</v>
      </c>
      <c r="D18" s="8"/>
      <c r="E18" s="8"/>
      <c r="F18" s="8"/>
      <c r="G18" s="8"/>
      <c r="H18" s="38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</row>
    <row r="19" spans="1:22" ht="12">
      <c r="A19" s="31">
        <v>3220</v>
      </c>
      <c r="B19" s="31">
        <v>3220</v>
      </c>
      <c r="C19" s="2" t="s">
        <v>37</v>
      </c>
      <c r="D19" s="8"/>
      <c r="E19" s="8"/>
      <c r="F19" s="8"/>
      <c r="G19" s="8"/>
      <c r="H19" s="38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</row>
    <row r="20" spans="1:22" ht="12">
      <c r="A20" s="31">
        <v>3320</v>
      </c>
      <c r="B20" s="31">
        <v>3320</v>
      </c>
      <c r="C20" s="2" t="s">
        <v>38</v>
      </c>
      <c r="D20" s="8">
        <v>100000</v>
      </c>
      <c r="E20" s="8">
        <v>100000</v>
      </c>
      <c r="F20" s="8">
        <v>100000</v>
      </c>
      <c r="G20" s="8">
        <v>150000</v>
      </c>
      <c r="H20" s="24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</row>
    <row r="21" spans="1:22" ht="12">
      <c r="A21" s="31">
        <v>3321</v>
      </c>
      <c r="B21" s="31">
        <v>3321</v>
      </c>
      <c r="C21" s="2" t="s">
        <v>39</v>
      </c>
      <c r="D21" s="8"/>
      <c r="E21" s="8"/>
      <c r="F21" s="8"/>
      <c r="G21" s="8">
        <v>45000</v>
      </c>
      <c r="H21" s="38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</row>
    <row r="22" spans="1:22" ht="12">
      <c r="A22" s="31">
        <v>3325</v>
      </c>
      <c r="B22" s="31">
        <v>3325</v>
      </c>
      <c r="C22" s="2" t="s">
        <v>12</v>
      </c>
      <c r="D22" s="8">
        <v>50000</v>
      </c>
      <c r="E22" s="8">
        <v>50000</v>
      </c>
      <c r="F22" s="8">
        <v>90000</v>
      </c>
      <c r="G22" s="8">
        <v>120000</v>
      </c>
      <c r="H22" s="38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</row>
    <row r="23" spans="1:22" ht="12">
      <c r="A23" s="31">
        <v>3350</v>
      </c>
      <c r="B23" s="31">
        <v>3350</v>
      </c>
      <c r="C23" s="2" t="s">
        <v>40</v>
      </c>
      <c r="D23" s="8">
        <v>180000</v>
      </c>
      <c r="E23" s="8">
        <v>180000</v>
      </c>
      <c r="F23" s="8">
        <v>180000</v>
      </c>
      <c r="G23" s="8">
        <v>250000</v>
      </c>
      <c r="H23" s="24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</row>
    <row r="24" spans="1:22" ht="12">
      <c r="A24" s="31">
        <v>3360</v>
      </c>
      <c r="B24" s="31">
        <v>3360</v>
      </c>
      <c r="C24" s="2" t="s">
        <v>41</v>
      </c>
      <c r="D24" s="8"/>
      <c r="E24" s="8"/>
      <c r="F24" s="8"/>
      <c r="G24" s="8">
        <v>13500</v>
      </c>
      <c r="H24" s="38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</row>
    <row r="25" spans="1:22" ht="12">
      <c r="A25" s="31">
        <v>3440</v>
      </c>
      <c r="B25" s="31">
        <v>3440</v>
      </c>
      <c r="C25" s="2" t="s">
        <v>16</v>
      </c>
      <c r="D25" s="8">
        <v>0</v>
      </c>
      <c r="E25" s="8">
        <v>0</v>
      </c>
      <c r="F25" s="8">
        <v>0</v>
      </c>
      <c r="G25" s="8">
        <v>150000</v>
      </c>
      <c r="H25" s="38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</row>
    <row r="26" spans="1:22" ht="12">
      <c r="A26" s="31">
        <v>3500</v>
      </c>
      <c r="B26" s="31">
        <v>3500</v>
      </c>
      <c r="C26" s="2" t="s">
        <v>13</v>
      </c>
      <c r="D26" s="8"/>
      <c r="E26" s="8"/>
      <c r="F26" s="8"/>
      <c r="G26" s="8"/>
      <c r="H26" s="38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</row>
    <row r="27" spans="1:22" ht="12">
      <c r="A27" s="31">
        <v>3605</v>
      </c>
      <c r="B27" s="31">
        <v>3605</v>
      </c>
      <c r="C27" s="2" t="s">
        <v>42</v>
      </c>
      <c r="D27" s="8">
        <v>15000</v>
      </c>
      <c r="E27" s="8">
        <v>15000</v>
      </c>
      <c r="F27" s="8">
        <v>15000</v>
      </c>
      <c r="G27" s="8">
        <v>15000</v>
      </c>
      <c r="H27" s="24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</row>
    <row r="28" spans="1:22" ht="12">
      <c r="A28" s="31">
        <v>3610</v>
      </c>
      <c r="B28" s="31">
        <v>3610</v>
      </c>
      <c r="C28" s="2" t="s">
        <v>43</v>
      </c>
      <c r="D28" s="8"/>
      <c r="E28" s="8"/>
      <c r="F28" s="8"/>
      <c r="G28" s="8"/>
      <c r="H28" s="38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</row>
    <row r="29" spans="1:22" ht="12.75">
      <c r="A29" s="31"/>
      <c r="B29" s="31"/>
      <c r="C29" s="4" t="s">
        <v>3</v>
      </c>
      <c r="D29" s="9">
        <f>SUM(D7:D28)</f>
        <v>725000</v>
      </c>
      <c r="E29" s="9">
        <f>SUM(E7:E28)</f>
        <v>725000</v>
      </c>
      <c r="F29" s="9">
        <f>SUM(F7:F28)</f>
        <v>785000</v>
      </c>
      <c r="G29" s="9">
        <f>SUM(G7:G28)</f>
        <v>1754700</v>
      </c>
      <c r="H29" s="38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</row>
    <row r="30" spans="1:22" ht="12">
      <c r="A30" s="31"/>
      <c r="B30" s="31"/>
      <c r="C30" s="2"/>
      <c r="D30" s="8"/>
      <c r="E30" s="8"/>
      <c r="F30" s="8"/>
      <c r="G30" s="8"/>
      <c r="H30" s="38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</row>
    <row r="31" spans="1:22" ht="12">
      <c r="A31" s="31">
        <v>3240</v>
      </c>
      <c r="B31" s="31">
        <v>3240</v>
      </c>
      <c r="C31" s="2" t="s">
        <v>126</v>
      </c>
      <c r="D31" s="8">
        <v>0</v>
      </c>
      <c r="E31" s="8">
        <v>0</v>
      </c>
      <c r="F31" s="8">
        <v>946000</v>
      </c>
      <c r="G31" s="8">
        <v>946000</v>
      </c>
      <c r="H31" s="24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</row>
    <row r="32" spans="1:22" ht="12">
      <c r="A32" s="31">
        <v>3441</v>
      </c>
      <c r="B32" s="31">
        <v>3441</v>
      </c>
      <c r="C32" s="2" t="s">
        <v>44</v>
      </c>
      <c r="D32" s="8">
        <v>0</v>
      </c>
      <c r="E32" s="8">
        <v>0</v>
      </c>
      <c r="F32" s="8">
        <v>165000</v>
      </c>
      <c r="G32" s="8">
        <v>165000</v>
      </c>
      <c r="H32" s="24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</row>
    <row r="33" spans="1:22" ht="12">
      <c r="A33" s="31">
        <v>3461</v>
      </c>
      <c r="B33" s="31">
        <v>3461</v>
      </c>
      <c r="C33" s="2" t="s">
        <v>45</v>
      </c>
      <c r="D33" s="8">
        <v>0</v>
      </c>
      <c r="E33" s="8">
        <v>0</v>
      </c>
      <c r="F33" s="8">
        <v>110000</v>
      </c>
      <c r="G33" s="8">
        <v>110000</v>
      </c>
      <c r="H33" s="24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</row>
    <row r="34" spans="1:22" ht="12">
      <c r="A34" s="31">
        <v>3630</v>
      </c>
      <c r="B34" s="31">
        <v>3630</v>
      </c>
      <c r="C34" s="2" t="s">
        <v>46</v>
      </c>
      <c r="D34" s="8"/>
      <c r="E34" s="8"/>
      <c r="F34" s="8"/>
      <c r="G34" s="8"/>
      <c r="H34" s="38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</row>
    <row r="35" spans="1:22" ht="12">
      <c r="A35" s="31">
        <v>3800</v>
      </c>
      <c r="B35" s="31">
        <v>3800</v>
      </c>
      <c r="C35" s="2" t="s">
        <v>115</v>
      </c>
      <c r="D35" s="8"/>
      <c r="E35" s="8"/>
      <c r="F35" s="8"/>
      <c r="G35" s="8"/>
      <c r="H35" s="38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</row>
    <row r="36" spans="1:22" ht="12">
      <c r="A36" s="31">
        <v>3990</v>
      </c>
      <c r="B36" s="31">
        <v>3990</v>
      </c>
      <c r="C36" s="2" t="s">
        <v>47</v>
      </c>
      <c r="D36" s="8"/>
      <c r="E36" s="8"/>
      <c r="F36" s="8"/>
      <c r="G36" s="8"/>
      <c r="H36" s="38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</row>
    <row r="37" spans="1:22" ht="12">
      <c r="A37" s="31">
        <v>3995</v>
      </c>
      <c r="B37" s="31">
        <v>3995</v>
      </c>
      <c r="C37" s="2" t="s">
        <v>17</v>
      </c>
      <c r="D37" s="8"/>
      <c r="E37" s="8"/>
      <c r="F37" s="8"/>
      <c r="G37" s="8"/>
      <c r="H37" s="38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</row>
    <row r="38" spans="1:22" ht="12.75">
      <c r="A38" s="31"/>
      <c r="B38" s="31"/>
      <c r="C38" s="4" t="s">
        <v>10</v>
      </c>
      <c r="D38" s="9">
        <f>SUM(D31:D37)</f>
        <v>0</v>
      </c>
      <c r="E38" s="9">
        <f>SUM(E31:E37)</f>
        <v>0</v>
      </c>
      <c r="F38" s="9">
        <f>SUM(F31:F37)</f>
        <v>1221000</v>
      </c>
      <c r="G38" s="9">
        <f>SUM(G31:G37)</f>
        <v>1221000</v>
      </c>
      <c r="H38" s="38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</row>
    <row r="39" spans="1:22" ht="12.75">
      <c r="A39" s="32"/>
      <c r="B39" s="32"/>
      <c r="C39" s="4" t="s">
        <v>1</v>
      </c>
      <c r="D39" s="9">
        <f>D29+D38</f>
        <v>725000</v>
      </c>
      <c r="E39" s="9">
        <f>E29+E38</f>
        <v>725000</v>
      </c>
      <c r="F39" s="9">
        <f>F29+F38</f>
        <v>2006000</v>
      </c>
      <c r="G39" s="9">
        <f>G29+G38</f>
        <v>2975700</v>
      </c>
      <c r="H39" s="38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</row>
    <row r="40" spans="1:22" ht="12">
      <c r="A40" s="31"/>
      <c r="B40" s="31"/>
      <c r="C40" s="2"/>
      <c r="D40" s="8"/>
      <c r="E40" s="8"/>
      <c r="F40" s="8"/>
      <c r="G40" s="8"/>
      <c r="H40" s="38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</row>
    <row r="41" spans="1:22" ht="12">
      <c r="A41" s="31">
        <v>4220</v>
      </c>
      <c r="B41" s="31">
        <v>4220</v>
      </c>
      <c r="C41" s="2" t="s">
        <v>49</v>
      </c>
      <c r="D41" s="21">
        <v>90000</v>
      </c>
      <c r="E41" s="21">
        <v>90000</v>
      </c>
      <c r="F41" s="21">
        <v>90000</v>
      </c>
      <c r="G41" s="21">
        <v>209500</v>
      </c>
      <c r="H41" s="38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</row>
    <row r="42" spans="1:22" ht="12">
      <c r="A42" s="31">
        <v>4221</v>
      </c>
      <c r="B42" s="31">
        <v>4221</v>
      </c>
      <c r="C42" s="2" t="s">
        <v>18</v>
      </c>
      <c r="D42" s="8">
        <v>0</v>
      </c>
      <c r="E42" s="8">
        <v>0</v>
      </c>
      <c r="F42" s="8">
        <v>0</v>
      </c>
      <c r="G42" s="8">
        <v>0</v>
      </c>
      <c r="H42" s="24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</row>
    <row r="43" spans="1:22" ht="12">
      <c r="A43" s="31">
        <v>4222</v>
      </c>
      <c r="B43" s="31">
        <v>4222</v>
      </c>
      <c r="C43" s="2" t="s">
        <v>116</v>
      </c>
      <c r="D43" s="8">
        <v>0</v>
      </c>
      <c r="E43" s="8">
        <v>0</v>
      </c>
      <c r="F43" s="8">
        <v>0</v>
      </c>
      <c r="G43" s="21">
        <v>54210</v>
      </c>
      <c r="H43" s="38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</row>
    <row r="44" spans="1:22" ht="12">
      <c r="A44" s="31">
        <v>4230</v>
      </c>
      <c r="B44" s="31">
        <v>4230</v>
      </c>
      <c r="C44" s="2" t="s">
        <v>120</v>
      </c>
      <c r="D44" s="21"/>
      <c r="E44" s="21">
        <v>30000</v>
      </c>
      <c r="F44" s="21">
        <v>90000</v>
      </c>
      <c r="G44" s="21">
        <v>120000</v>
      </c>
      <c r="H44" s="24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</row>
    <row r="45" spans="1:22" ht="12">
      <c r="A45" s="31">
        <v>4241</v>
      </c>
      <c r="B45" s="31">
        <v>4241</v>
      </c>
      <c r="C45" s="2" t="s">
        <v>51</v>
      </c>
      <c r="D45" s="21">
        <v>40000</v>
      </c>
      <c r="E45" s="21">
        <v>65000</v>
      </c>
      <c r="F45" s="21">
        <v>75000</v>
      </c>
      <c r="G45" s="21">
        <v>100000</v>
      </c>
      <c r="H45" s="24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</row>
    <row r="46" spans="1:22" ht="12">
      <c r="A46" s="31">
        <v>4247</v>
      </c>
      <c r="B46" s="31">
        <v>4247</v>
      </c>
      <c r="C46" s="2" t="s">
        <v>19</v>
      </c>
      <c r="D46" s="21"/>
      <c r="E46" s="21"/>
      <c r="F46" s="21"/>
      <c r="G46" s="21">
        <v>20000</v>
      </c>
      <c r="H46" s="38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</row>
    <row r="47" spans="1:22" ht="12">
      <c r="A47" s="31">
        <v>4280</v>
      </c>
      <c r="B47" s="31">
        <v>4280</v>
      </c>
      <c r="C47" s="2" t="s">
        <v>53</v>
      </c>
      <c r="D47" s="21">
        <v>20000</v>
      </c>
      <c r="E47" s="21">
        <v>20000</v>
      </c>
      <c r="F47" s="21">
        <v>20000</v>
      </c>
      <c r="G47" s="21">
        <v>58400</v>
      </c>
      <c r="H47" s="24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</row>
    <row r="48" spans="1:22" ht="12">
      <c r="A48" s="31">
        <v>4800</v>
      </c>
      <c r="B48" s="31">
        <v>4800</v>
      </c>
      <c r="C48" s="2" t="s">
        <v>128</v>
      </c>
      <c r="D48" s="21"/>
      <c r="E48" s="21"/>
      <c r="F48" s="21"/>
      <c r="G48" s="21"/>
      <c r="H48" s="38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</row>
    <row r="49" spans="1:22" ht="12">
      <c r="A49" s="31">
        <v>6550</v>
      </c>
      <c r="B49" s="31">
        <v>6550</v>
      </c>
      <c r="C49" s="2" t="s">
        <v>74</v>
      </c>
      <c r="D49" s="21">
        <v>50000</v>
      </c>
      <c r="E49" s="21">
        <v>50000</v>
      </c>
      <c r="F49" s="21">
        <v>50000</v>
      </c>
      <c r="G49" s="21">
        <v>95000</v>
      </c>
      <c r="H49" s="38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</row>
    <row r="50" spans="1:22" ht="12">
      <c r="A50" s="31">
        <v>6555</v>
      </c>
      <c r="B50" s="31">
        <v>6555</v>
      </c>
      <c r="C50" s="2" t="s">
        <v>75</v>
      </c>
      <c r="D50" s="21"/>
      <c r="E50" s="21"/>
      <c r="F50" s="21"/>
      <c r="G50" s="21">
        <v>25000</v>
      </c>
      <c r="H50" s="38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</row>
    <row r="51" spans="1:22" ht="12.75">
      <c r="A51" s="32"/>
      <c r="B51" s="32"/>
      <c r="C51" s="4" t="s">
        <v>26</v>
      </c>
      <c r="D51" s="9">
        <f>SUM(D41:D50)</f>
        <v>200000</v>
      </c>
      <c r="E51" s="9">
        <f>SUM(E41:E50)</f>
        <v>255000</v>
      </c>
      <c r="F51" s="9">
        <f>SUM(F41:F50)</f>
        <v>325000</v>
      </c>
      <c r="G51" s="9">
        <f>SUM(G41:G50)</f>
        <v>682110</v>
      </c>
      <c r="H51" s="38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</row>
    <row r="52" spans="1:22" ht="12">
      <c r="A52" s="31"/>
      <c r="B52" s="31"/>
      <c r="C52" s="2"/>
      <c r="D52" s="8"/>
      <c r="E52" s="8"/>
      <c r="F52" s="8"/>
      <c r="G52" s="8"/>
      <c r="H52" s="38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</row>
    <row r="53" spans="1:22" ht="12">
      <c r="A53" s="31">
        <v>4225</v>
      </c>
      <c r="B53" s="31">
        <v>4225</v>
      </c>
      <c r="C53" s="2" t="s">
        <v>121</v>
      </c>
      <c r="D53" s="8">
        <v>50000</v>
      </c>
      <c r="E53" s="8">
        <v>50000</v>
      </c>
      <c r="F53" s="8">
        <v>50000</v>
      </c>
      <c r="G53" s="8">
        <v>80000</v>
      </c>
      <c r="H53" s="24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</row>
    <row r="54" spans="1:22" ht="12">
      <c r="A54" s="31">
        <v>4226</v>
      </c>
      <c r="B54" s="31">
        <v>4226</v>
      </c>
      <c r="C54" s="2" t="s">
        <v>137</v>
      </c>
      <c r="D54" s="21"/>
      <c r="E54" s="21"/>
      <c r="F54" s="21"/>
      <c r="G54" s="21"/>
      <c r="H54" s="24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</row>
    <row r="55" spans="1:22" ht="12">
      <c r="A55" s="31">
        <v>4228</v>
      </c>
      <c r="B55" s="31">
        <v>4228</v>
      </c>
      <c r="C55" s="2" t="s">
        <v>122</v>
      </c>
      <c r="D55" s="8">
        <v>0</v>
      </c>
      <c r="E55" s="8">
        <v>0</v>
      </c>
      <c r="F55" s="8">
        <v>0</v>
      </c>
      <c r="G55" s="8">
        <v>20000</v>
      </c>
      <c r="H55" s="38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</row>
    <row r="56" spans="1:22" ht="12">
      <c r="A56" s="31">
        <v>4331</v>
      </c>
      <c r="B56" s="31">
        <v>4331</v>
      </c>
      <c r="C56" s="2" t="s">
        <v>55</v>
      </c>
      <c r="D56" s="8">
        <v>30000</v>
      </c>
      <c r="E56" s="8">
        <v>30000</v>
      </c>
      <c r="F56" s="8">
        <v>30000</v>
      </c>
      <c r="G56" s="8">
        <v>65000</v>
      </c>
      <c r="H56" s="38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</row>
    <row r="57" spans="1:22" ht="12">
      <c r="A57" s="31">
        <v>7400</v>
      </c>
      <c r="B57" s="31">
        <v>7400</v>
      </c>
      <c r="C57" s="2" t="s">
        <v>94</v>
      </c>
      <c r="D57" s="8"/>
      <c r="E57" s="8"/>
      <c r="F57" s="8"/>
      <c r="G57" s="8"/>
      <c r="H57" s="38"/>
      <c r="I57" s="44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</row>
    <row r="58" spans="1:22" ht="12.75">
      <c r="A58" s="32"/>
      <c r="B58" s="32"/>
      <c r="C58" s="4" t="s">
        <v>27</v>
      </c>
      <c r="D58" s="9">
        <f>SUM(D53:D57)</f>
        <v>80000</v>
      </c>
      <c r="E58" s="9">
        <f>SUM(E53:E57)</f>
        <v>80000</v>
      </c>
      <c r="F58" s="9">
        <f>SUM(F53:F57)</f>
        <v>80000</v>
      </c>
      <c r="G58" s="9">
        <f>SUM(G53:G57)</f>
        <v>165000</v>
      </c>
      <c r="H58" s="38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</row>
    <row r="59" spans="1:22" ht="12">
      <c r="A59" s="31"/>
      <c r="B59" s="31"/>
      <c r="C59" s="2"/>
      <c r="D59" s="8"/>
      <c r="E59" s="8"/>
      <c r="F59" s="8"/>
      <c r="G59" s="8"/>
      <c r="H59" s="38"/>
      <c r="I59" s="44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</row>
    <row r="60" spans="1:22" ht="12">
      <c r="A60" s="31">
        <v>4300</v>
      </c>
      <c r="B60" s="31">
        <v>4300</v>
      </c>
      <c r="C60" s="2" t="s">
        <v>54</v>
      </c>
      <c r="D60" s="8">
        <v>0</v>
      </c>
      <c r="E60" s="8">
        <v>0</v>
      </c>
      <c r="F60" s="8">
        <v>0</v>
      </c>
      <c r="G60" s="8">
        <v>0</v>
      </c>
      <c r="H60" s="38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</row>
    <row r="61" spans="1:22" ht="12">
      <c r="A61" s="31">
        <v>4400</v>
      </c>
      <c r="B61" s="31">
        <v>4400</v>
      </c>
      <c r="C61" s="2" t="s">
        <v>123</v>
      </c>
      <c r="D61" s="8"/>
      <c r="E61" s="8"/>
      <c r="F61" s="8"/>
      <c r="G61" s="8"/>
      <c r="H61" s="38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</row>
    <row r="62" spans="1:22" ht="12">
      <c r="A62" s="31">
        <v>4990</v>
      </c>
      <c r="B62" s="31">
        <v>4990</v>
      </c>
      <c r="C62" s="2" t="s">
        <v>56</v>
      </c>
      <c r="D62" s="8">
        <v>0</v>
      </c>
      <c r="E62" s="8">
        <v>0</v>
      </c>
      <c r="F62" s="8">
        <v>0</v>
      </c>
      <c r="G62" s="8">
        <v>0</v>
      </c>
      <c r="H62" s="38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</row>
    <row r="63" spans="1:22" ht="12.75">
      <c r="A63" s="32"/>
      <c r="B63" s="32"/>
      <c r="C63" s="4" t="s">
        <v>28</v>
      </c>
      <c r="D63" s="9">
        <f>SUM(D60:D62)</f>
        <v>0</v>
      </c>
      <c r="E63" s="9">
        <f>SUM(E60:E62)</f>
        <v>0</v>
      </c>
      <c r="F63" s="9">
        <f>SUM(F60:F62)</f>
        <v>0</v>
      </c>
      <c r="G63" s="9">
        <f>SUM(G60:G62)</f>
        <v>0</v>
      </c>
      <c r="H63" s="38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</row>
    <row r="64" spans="1:22" ht="12">
      <c r="A64" s="31"/>
      <c r="B64" s="31"/>
      <c r="C64" s="2"/>
      <c r="D64" s="8"/>
      <c r="E64" s="8"/>
      <c r="F64" s="8"/>
      <c r="G64" s="8"/>
      <c r="H64" s="38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</row>
    <row r="65" spans="1:22" ht="12.75">
      <c r="A65" s="32"/>
      <c r="B65" s="32"/>
      <c r="C65" s="4" t="s">
        <v>4</v>
      </c>
      <c r="D65" s="9">
        <f>+D63+D58+D51</f>
        <v>280000</v>
      </c>
      <c r="E65" s="9">
        <f>+E63+E58+E51</f>
        <v>335000</v>
      </c>
      <c r="F65" s="9">
        <f>+F63+F58+F51</f>
        <v>405000</v>
      </c>
      <c r="G65" s="9">
        <f>+G63+G58+G51</f>
        <v>847110</v>
      </c>
      <c r="H65" s="38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</row>
    <row r="66" spans="1:22" ht="12">
      <c r="A66" s="31"/>
      <c r="B66" s="31"/>
      <c r="C66" s="2"/>
      <c r="D66" s="8"/>
      <c r="E66" s="8"/>
      <c r="F66" s="8"/>
      <c r="G66" s="8"/>
      <c r="H66" s="38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</row>
    <row r="67" spans="1:22" ht="12">
      <c r="A67" s="31">
        <v>4240</v>
      </c>
      <c r="B67" s="31">
        <v>4240</v>
      </c>
      <c r="C67" s="2" t="s">
        <v>50</v>
      </c>
      <c r="D67" s="8">
        <v>90000</v>
      </c>
      <c r="E67" s="8">
        <v>90000</v>
      </c>
      <c r="F67" s="8">
        <v>90000</v>
      </c>
      <c r="G67" s="8">
        <v>90000</v>
      </c>
      <c r="H67" s="24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</row>
    <row r="68" spans="1:22" ht="12">
      <c r="A68" s="31">
        <v>4250</v>
      </c>
      <c r="B68" s="31">
        <v>4250</v>
      </c>
      <c r="C68" s="2" t="s">
        <v>52</v>
      </c>
      <c r="D68" s="8">
        <v>355000</v>
      </c>
      <c r="E68" s="8">
        <v>455000</v>
      </c>
      <c r="F68" s="8">
        <v>605000</v>
      </c>
      <c r="G68" s="8">
        <v>1030000</v>
      </c>
      <c r="H68" s="24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</row>
    <row r="69" spans="1:22" ht="12">
      <c r="A69" s="31">
        <v>5000</v>
      </c>
      <c r="B69" s="31">
        <v>5000</v>
      </c>
      <c r="C69" s="2" t="s">
        <v>57</v>
      </c>
      <c r="D69" s="8"/>
      <c r="E69" s="8"/>
      <c r="F69" s="8"/>
      <c r="G69" s="8"/>
      <c r="H69" s="38"/>
      <c r="I69" s="39"/>
      <c r="J69" s="39"/>
      <c r="K69" s="44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</row>
    <row r="70" spans="1:22" ht="12">
      <c r="A70" s="31">
        <v>5006</v>
      </c>
      <c r="B70" s="31">
        <v>5006</v>
      </c>
      <c r="C70" s="2" t="s">
        <v>111</v>
      </c>
      <c r="D70" s="8"/>
      <c r="E70" s="8"/>
      <c r="F70" s="8"/>
      <c r="G70" s="8"/>
      <c r="H70" s="38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</row>
    <row r="71" spans="1:22" ht="12">
      <c r="A71" s="31">
        <v>5007</v>
      </c>
      <c r="B71" s="31">
        <v>5007</v>
      </c>
      <c r="C71" s="2" t="s">
        <v>25</v>
      </c>
      <c r="D71" s="8"/>
      <c r="E71" s="8"/>
      <c r="F71" s="8"/>
      <c r="G71" s="8"/>
      <c r="H71" s="38"/>
      <c r="I71" s="44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</row>
    <row r="72" spans="1:22" ht="12">
      <c r="A72" s="31">
        <v>5008</v>
      </c>
      <c r="B72" s="31">
        <v>5008</v>
      </c>
      <c r="C72" s="2" t="s">
        <v>117</v>
      </c>
      <c r="D72" s="8"/>
      <c r="E72" s="8"/>
      <c r="F72" s="8"/>
      <c r="G72" s="8"/>
      <c r="H72" s="38"/>
      <c r="I72" s="44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</row>
    <row r="73" spans="1:22" ht="12">
      <c r="A73" s="31">
        <v>5010</v>
      </c>
      <c r="B73" s="31">
        <v>5010</v>
      </c>
      <c r="C73" s="2" t="s">
        <v>58</v>
      </c>
      <c r="D73" s="8"/>
      <c r="E73" s="8"/>
      <c r="F73" s="8"/>
      <c r="G73" s="8"/>
      <c r="H73" s="38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</row>
    <row r="74" spans="1:22" ht="12">
      <c r="A74" s="31">
        <v>5040</v>
      </c>
      <c r="B74" s="31">
        <v>5040</v>
      </c>
      <c r="C74" s="2" t="s">
        <v>15</v>
      </c>
      <c r="D74" s="8"/>
      <c r="E74" s="8"/>
      <c r="F74" s="8"/>
      <c r="G74" s="8"/>
      <c r="H74" s="38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</row>
    <row r="75" spans="1:22" ht="12">
      <c r="A75" s="31">
        <v>5050</v>
      </c>
      <c r="B75" s="31">
        <v>5050</v>
      </c>
      <c r="C75" s="2" t="s">
        <v>124</v>
      </c>
      <c r="D75" s="8"/>
      <c r="E75" s="8"/>
      <c r="F75" s="8"/>
      <c r="G75" s="8"/>
      <c r="H75" s="38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</row>
    <row r="76" spans="1:22" ht="12">
      <c r="A76" s="31">
        <v>5090</v>
      </c>
      <c r="B76" s="31">
        <v>5090</v>
      </c>
      <c r="C76" s="2" t="s">
        <v>59</v>
      </c>
      <c r="D76" s="8"/>
      <c r="E76" s="8"/>
      <c r="F76" s="8"/>
      <c r="G76" s="8"/>
      <c r="H76" s="38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</row>
    <row r="77" spans="1:22" ht="12">
      <c r="A77" s="31">
        <v>5100</v>
      </c>
      <c r="B77" s="31">
        <v>5100</v>
      </c>
      <c r="C77" s="2" t="s">
        <v>20</v>
      </c>
      <c r="D77" s="8"/>
      <c r="E77" s="8"/>
      <c r="F77" s="8"/>
      <c r="G77" s="8"/>
      <c r="H77" s="38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</row>
    <row r="78" spans="1:22" ht="12">
      <c r="A78" s="31">
        <v>5180</v>
      </c>
      <c r="B78" s="31">
        <v>5180</v>
      </c>
      <c r="C78" s="2" t="s">
        <v>60</v>
      </c>
      <c r="D78" s="8"/>
      <c r="E78" s="8"/>
      <c r="F78" s="8"/>
      <c r="G78" s="8"/>
      <c r="H78" s="38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</row>
    <row r="79" spans="1:22" ht="12">
      <c r="A79" s="31">
        <v>5182</v>
      </c>
      <c r="B79" s="31">
        <v>5182</v>
      </c>
      <c r="C79" s="2" t="s">
        <v>61</v>
      </c>
      <c r="D79" s="8"/>
      <c r="E79" s="8"/>
      <c r="F79" s="8"/>
      <c r="G79" s="8"/>
      <c r="H79" s="38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</row>
    <row r="80" spans="1:22" ht="12">
      <c r="A80" s="31">
        <v>5210</v>
      </c>
      <c r="B80" s="31">
        <v>5210</v>
      </c>
      <c r="C80" s="2" t="s">
        <v>62</v>
      </c>
      <c r="D80" s="8"/>
      <c r="E80" s="8"/>
      <c r="F80" s="8"/>
      <c r="G80" s="8"/>
      <c r="H80" s="38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</row>
    <row r="81" spans="1:22" ht="12">
      <c r="A81" s="31">
        <v>5230</v>
      </c>
      <c r="B81" s="31">
        <v>5230</v>
      </c>
      <c r="C81" s="2" t="s">
        <v>21</v>
      </c>
      <c r="D81" s="8"/>
      <c r="E81" s="8"/>
      <c r="F81" s="8"/>
      <c r="G81" s="8"/>
      <c r="H81" s="38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</row>
    <row r="82" spans="1:22" ht="12">
      <c r="A82" s="31">
        <v>5231</v>
      </c>
      <c r="B82" s="31">
        <v>5231</v>
      </c>
      <c r="C82" s="2" t="s">
        <v>22</v>
      </c>
      <c r="D82" s="8"/>
      <c r="E82" s="8"/>
      <c r="F82" s="8"/>
      <c r="G82" s="8"/>
      <c r="H82" s="38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</row>
    <row r="83" spans="1:22" ht="12">
      <c r="A83" s="31">
        <v>5250</v>
      </c>
      <c r="B83" s="31">
        <v>5250</v>
      </c>
      <c r="C83" s="2" t="s">
        <v>63</v>
      </c>
      <c r="D83" s="8"/>
      <c r="E83" s="8"/>
      <c r="F83" s="8"/>
      <c r="G83" s="8"/>
      <c r="H83" s="38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</row>
    <row r="84" spans="1:22" ht="12">
      <c r="A84" s="31">
        <v>5290</v>
      </c>
      <c r="B84" s="31">
        <v>5290</v>
      </c>
      <c r="C84" s="2" t="s">
        <v>64</v>
      </c>
      <c r="D84" s="8"/>
      <c r="E84" s="8"/>
      <c r="F84" s="8"/>
      <c r="G84" s="8"/>
      <c r="H84" s="38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</row>
    <row r="85" spans="1:22" ht="12">
      <c r="A85" s="31">
        <v>5330</v>
      </c>
      <c r="B85" s="31">
        <v>5330</v>
      </c>
      <c r="C85" s="2" t="s">
        <v>65</v>
      </c>
      <c r="D85" s="8"/>
      <c r="E85" s="8"/>
      <c r="F85" s="8"/>
      <c r="G85" s="8"/>
      <c r="H85" s="38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</row>
    <row r="86" spans="1:22" ht="12">
      <c r="A86" s="31">
        <v>5400</v>
      </c>
      <c r="B86" s="31">
        <v>5400</v>
      </c>
      <c r="C86" s="2" t="s">
        <v>66</v>
      </c>
      <c r="D86" s="8">
        <v>50000</v>
      </c>
      <c r="E86" s="8">
        <v>64100</v>
      </c>
      <c r="F86" s="8">
        <v>85000</v>
      </c>
      <c r="G86" s="8">
        <v>145000</v>
      </c>
      <c r="H86" s="24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</row>
    <row r="87" spans="1:22" ht="12">
      <c r="A87" s="31">
        <v>5425</v>
      </c>
      <c r="B87" s="31">
        <v>5425</v>
      </c>
      <c r="C87" s="2" t="s">
        <v>67</v>
      </c>
      <c r="D87" s="8"/>
      <c r="E87" s="8"/>
      <c r="F87" s="8"/>
      <c r="G87" s="8"/>
      <c r="H87" s="38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</row>
    <row r="88" spans="1:22" ht="12">
      <c r="A88" s="31">
        <v>5800</v>
      </c>
      <c r="B88" s="31">
        <v>5800</v>
      </c>
      <c r="C88" s="2" t="s">
        <v>23</v>
      </c>
      <c r="D88" s="8"/>
      <c r="E88" s="8"/>
      <c r="F88" s="8"/>
      <c r="G88" s="8"/>
      <c r="H88" s="38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</row>
    <row r="89" spans="1:22" ht="12">
      <c r="A89" s="31">
        <v>5910</v>
      </c>
      <c r="B89" s="31">
        <v>5910</v>
      </c>
      <c r="C89" s="2" t="s">
        <v>119</v>
      </c>
      <c r="D89" s="8"/>
      <c r="E89" s="8"/>
      <c r="F89" s="8"/>
      <c r="G89" s="8"/>
      <c r="H89" s="38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</row>
    <row r="90" spans="1:22" ht="12">
      <c r="A90" s="31">
        <v>5950</v>
      </c>
      <c r="B90" s="31">
        <v>5950</v>
      </c>
      <c r="C90" s="6" t="s">
        <v>68</v>
      </c>
      <c r="D90" s="8"/>
      <c r="E90" s="8"/>
      <c r="F90" s="8"/>
      <c r="G90" s="8"/>
      <c r="H90" s="38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</row>
    <row r="91" spans="1:22" ht="12">
      <c r="A91" s="31">
        <v>5990</v>
      </c>
      <c r="B91" s="31">
        <v>5990</v>
      </c>
      <c r="C91" s="2" t="s">
        <v>69</v>
      </c>
      <c r="D91" s="8"/>
      <c r="E91" s="8"/>
      <c r="F91" s="8"/>
      <c r="G91" s="8"/>
      <c r="H91" s="38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</row>
    <row r="92" spans="1:22" ht="12">
      <c r="A92" s="31">
        <v>7100</v>
      </c>
      <c r="B92" s="31">
        <v>7100</v>
      </c>
      <c r="C92" s="2" t="s">
        <v>91</v>
      </c>
      <c r="D92" s="8"/>
      <c r="E92" s="8"/>
      <c r="F92" s="8"/>
      <c r="G92" s="8"/>
      <c r="H92" s="38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</row>
    <row r="93" spans="1:22" ht="12.75">
      <c r="A93" s="32"/>
      <c r="B93" s="32"/>
      <c r="C93" s="4" t="s">
        <v>5</v>
      </c>
      <c r="D93" s="9">
        <f>SUM(D67:D92)</f>
        <v>495000</v>
      </c>
      <c r="E93" s="9">
        <f>SUM(E67:E92)</f>
        <v>609100</v>
      </c>
      <c r="F93" s="9">
        <f>SUM(F67:F92)</f>
        <v>780000</v>
      </c>
      <c r="G93" s="9">
        <f>SUM(G67:G92)</f>
        <v>1265000</v>
      </c>
      <c r="H93" s="38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</row>
    <row r="94" spans="1:22" ht="12">
      <c r="A94" s="31"/>
      <c r="B94" s="31"/>
      <c r="C94" s="2"/>
      <c r="D94" s="8"/>
      <c r="E94" s="8"/>
      <c r="F94" s="8"/>
      <c r="G94" s="8"/>
      <c r="H94" s="38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</row>
    <row r="95" spans="1:22" ht="12">
      <c r="A95" s="31">
        <v>4120</v>
      </c>
      <c r="B95" s="31">
        <v>4120</v>
      </c>
      <c r="C95" s="2" t="s">
        <v>48</v>
      </c>
      <c r="D95" s="8"/>
      <c r="E95" s="8"/>
      <c r="F95" s="8"/>
      <c r="G95" s="8"/>
      <c r="H95" s="38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</row>
    <row r="96" spans="1:22" ht="12">
      <c r="A96" s="31">
        <v>6320</v>
      </c>
      <c r="B96" s="31">
        <v>6320</v>
      </c>
      <c r="C96" s="2" t="s">
        <v>70</v>
      </c>
      <c r="D96" s="8"/>
      <c r="E96" s="8"/>
      <c r="F96" s="8"/>
      <c r="G96" s="8"/>
      <c r="H96" s="38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</row>
    <row r="97" spans="1:22" ht="12">
      <c r="A97" s="31">
        <v>6340</v>
      </c>
      <c r="B97" s="31">
        <v>6340</v>
      </c>
      <c r="C97" s="2" t="s">
        <v>71</v>
      </c>
      <c r="D97" s="8">
        <v>275000</v>
      </c>
      <c r="E97" s="8">
        <v>275000</v>
      </c>
      <c r="F97" s="8">
        <v>275000</v>
      </c>
      <c r="G97" s="8">
        <v>550000</v>
      </c>
      <c r="H97" s="38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</row>
    <row r="98" spans="1:22" ht="12">
      <c r="A98" s="31">
        <v>6400</v>
      </c>
      <c r="B98" s="31">
        <v>6400</v>
      </c>
      <c r="C98" s="2" t="s">
        <v>125</v>
      </c>
      <c r="D98" s="8"/>
      <c r="E98" s="8"/>
      <c r="F98" s="8"/>
      <c r="G98" s="8"/>
      <c r="H98" s="38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</row>
    <row r="99" spans="1:22" ht="12">
      <c r="A99" s="31">
        <v>6420</v>
      </c>
      <c r="B99" s="31">
        <v>6420</v>
      </c>
      <c r="C99" s="2" t="s">
        <v>72</v>
      </c>
      <c r="D99" s="8"/>
      <c r="E99" s="8"/>
      <c r="F99" s="8"/>
      <c r="G99" s="8"/>
      <c r="H99" s="38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</row>
    <row r="100" spans="1:22" ht="12">
      <c r="A100" s="31">
        <v>6500</v>
      </c>
      <c r="B100" s="31">
        <v>6500</v>
      </c>
      <c r="C100" s="2" t="s">
        <v>73</v>
      </c>
      <c r="D100" s="8"/>
      <c r="E100" s="8"/>
      <c r="F100" s="8"/>
      <c r="G100" s="8"/>
      <c r="H100" s="38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</row>
    <row r="101" spans="1:22" ht="12">
      <c r="A101" s="31">
        <v>6600</v>
      </c>
      <c r="B101" s="31">
        <v>6600</v>
      </c>
      <c r="C101" s="2" t="s">
        <v>76</v>
      </c>
      <c r="D101" s="8"/>
      <c r="E101" s="8"/>
      <c r="F101" s="8"/>
      <c r="G101" s="8"/>
      <c r="H101" s="38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</row>
    <row r="102" spans="1:22" ht="12">
      <c r="A102" s="31">
        <v>6620</v>
      </c>
      <c r="B102" s="31">
        <v>6620</v>
      </c>
      <c r="C102" s="2" t="s">
        <v>77</v>
      </c>
      <c r="D102" s="8"/>
      <c r="E102" s="8"/>
      <c r="F102" s="8"/>
      <c r="G102" s="8"/>
      <c r="H102" s="38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</row>
    <row r="103" spans="1:22" ht="12">
      <c r="A103" s="31">
        <v>6625</v>
      </c>
      <c r="B103" s="31">
        <v>6625</v>
      </c>
      <c r="C103" s="2" t="s">
        <v>78</v>
      </c>
      <c r="D103" s="8"/>
      <c r="E103" s="8"/>
      <c r="F103" s="8"/>
      <c r="G103" s="8"/>
      <c r="H103" s="38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</row>
    <row r="104" spans="1:22" ht="12">
      <c r="A104" s="31">
        <v>6630</v>
      </c>
      <c r="B104" s="31">
        <v>6630</v>
      </c>
      <c r="C104" s="2" t="s">
        <v>79</v>
      </c>
      <c r="D104" s="8">
        <v>130000</v>
      </c>
      <c r="E104" s="8">
        <v>130000</v>
      </c>
      <c r="F104" s="8">
        <v>130000</v>
      </c>
      <c r="G104" s="8">
        <v>240000</v>
      </c>
      <c r="H104" s="38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</row>
    <row r="105" spans="1:22" ht="12">
      <c r="A105" s="31">
        <v>6700</v>
      </c>
      <c r="B105" s="31">
        <v>6700</v>
      </c>
      <c r="C105" s="2" t="s">
        <v>80</v>
      </c>
      <c r="D105" s="8"/>
      <c r="E105" s="8"/>
      <c r="F105" s="8"/>
      <c r="G105" s="8"/>
      <c r="H105" s="38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</row>
    <row r="106" spans="1:22" ht="12">
      <c r="A106" s="31">
        <v>6710</v>
      </c>
      <c r="B106" s="31">
        <v>6710</v>
      </c>
      <c r="C106" s="2" t="s">
        <v>81</v>
      </c>
      <c r="D106" s="8"/>
      <c r="E106" s="8"/>
      <c r="F106" s="8"/>
      <c r="G106" s="8"/>
      <c r="H106" s="38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</row>
    <row r="107" spans="1:22" ht="12">
      <c r="A107" s="31">
        <v>6790</v>
      </c>
      <c r="B107" s="31">
        <v>6790</v>
      </c>
      <c r="C107" s="2" t="s">
        <v>82</v>
      </c>
      <c r="D107" s="8"/>
      <c r="E107" s="8"/>
      <c r="F107" s="8"/>
      <c r="G107" s="8"/>
      <c r="H107" s="38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</row>
    <row r="108" spans="1:22" ht="12">
      <c r="A108" s="31">
        <v>6800</v>
      </c>
      <c r="B108" s="31">
        <v>6800</v>
      </c>
      <c r="C108" s="2" t="s">
        <v>83</v>
      </c>
      <c r="D108" s="8">
        <v>5000</v>
      </c>
      <c r="E108" s="8">
        <v>5000</v>
      </c>
      <c r="F108" s="8">
        <v>5000</v>
      </c>
      <c r="G108" s="8">
        <v>5000</v>
      </c>
      <c r="H108" s="38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</row>
    <row r="109" spans="1:22" ht="12">
      <c r="A109" s="31">
        <v>6815</v>
      </c>
      <c r="B109" s="31">
        <v>6815</v>
      </c>
      <c r="C109" s="2" t="s">
        <v>84</v>
      </c>
      <c r="D109" s="8"/>
      <c r="E109" s="8"/>
      <c r="F109" s="8"/>
      <c r="G109" s="8"/>
      <c r="H109" s="38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</row>
    <row r="110" spans="1:22" ht="12">
      <c r="A110" s="31">
        <v>6820</v>
      </c>
      <c r="B110" s="31">
        <v>6820</v>
      </c>
      <c r="C110" s="2" t="s">
        <v>85</v>
      </c>
      <c r="D110" s="8"/>
      <c r="E110" s="8"/>
      <c r="F110" s="8"/>
      <c r="G110" s="8">
        <v>15000</v>
      </c>
      <c r="H110" s="38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</row>
    <row r="111" spans="1:22" ht="12">
      <c r="A111" s="31">
        <v>6860</v>
      </c>
      <c r="B111" s="31">
        <v>6860</v>
      </c>
      <c r="C111" s="2" t="s">
        <v>86</v>
      </c>
      <c r="D111" s="8"/>
      <c r="E111" s="8"/>
      <c r="F111" s="8"/>
      <c r="G111" s="8"/>
      <c r="H111" s="38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</row>
    <row r="112" spans="1:22" ht="12">
      <c r="A112" s="31">
        <v>6900</v>
      </c>
      <c r="B112" s="31">
        <v>6900</v>
      </c>
      <c r="C112" s="2" t="s">
        <v>87</v>
      </c>
      <c r="D112" s="8"/>
      <c r="E112" s="8"/>
      <c r="F112" s="8"/>
      <c r="G112" s="8"/>
      <c r="H112" s="38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</row>
    <row r="113" spans="1:22" ht="12">
      <c r="A113" s="31">
        <v>6920</v>
      </c>
      <c r="B113" s="31">
        <v>6920</v>
      </c>
      <c r="C113" s="2" t="s">
        <v>88</v>
      </c>
      <c r="D113" s="8"/>
      <c r="E113" s="8"/>
      <c r="F113" s="8"/>
      <c r="G113" s="8"/>
      <c r="H113" s="38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</row>
    <row r="114" spans="1:22" ht="12">
      <c r="A114" s="31">
        <v>6930</v>
      </c>
      <c r="B114" s="31">
        <v>6930</v>
      </c>
      <c r="C114" s="2" t="s">
        <v>89</v>
      </c>
      <c r="D114" s="8"/>
      <c r="E114" s="8"/>
      <c r="F114" s="8"/>
      <c r="G114" s="8"/>
      <c r="H114" s="38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</row>
    <row r="115" spans="1:22" ht="12">
      <c r="A115" s="31">
        <v>6940</v>
      </c>
      <c r="B115" s="31">
        <v>6940</v>
      </c>
      <c r="C115" s="2" t="s">
        <v>90</v>
      </c>
      <c r="D115" s="8"/>
      <c r="E115" s="8"/>
      <c r="F115" s="8"/>
      <c r="G115" s="8"/>
      <c r="H115" s="38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</row>
    <row r="116" spans="1:22" ht="12">
      <c r="A116" s="31">
        <v>7140</v>
      </c>
      <c r="B116" s="31">
        <v>7140</v>
      </c>
      <c r="C116" s="2" t="s">
        <v>92</v>
      </c>
      <c r="D116" s="8"/>
      <c r="E116" s="8"/>
      <c r="F116" s="8"/>
      <c r="G116" s="8"/>
      <c r="H116" s="38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</row>
    <row r="117" spans="1:22" ht="12">
      <c r="A117" s="31">
        <v>7320</v>
      </c>
      <c r="B117" s="31">
        <v>7320</v>
      </c>
      <c r="C117" s="2" t="s">
        <v>93</v>
      </c>
      <c r="D117" s="8"/>
      <c r="E117" s="8"/>
      <c r="F117" s="8"/>
      <c r="G117" s="8"/>
      <c r="H117" s="38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</row>
    <row r="118" spans="1:22" ht="12">
      <c r="A118" s="31">
        <v>7430</v>
      </c>
      <c r="B118" s="31">
        <v>7430</v>
      </c>
      <c r="C118" s="2" t="s">
        <v>95</v>
      </c>
      <c r="D118" s="8"/>
      <c r="E118" s="8"/>
      <c r="F118" s="8"/>
      <c r="G118" s="8"/>
      <c r="H118" s="38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</row>
    <row r="119" spans="1:22" ht="12">
      <c r="A119" s="31">
        <v>7500</v>
      </c>
      <c r="B119" s="31">
        <v>7500</v>
      </c>
      <c r="C119" s="2" t="s">
        <v>96</v>
      </c>
      <c r="D119" s="8">
        <v>10000</v>
      </c>
      <c r="E119" s="8">
        <v>10000</v>
      </c>
      <c r="F119" s="8">
        <v>10000</v>
      </c>
      <c r="G119" s="8">
        <v>10000</v>
      </c>
      <c r="H119" s="38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</row>
    <row r="120" spans="1:22" ht="12">
      <c r="A120" s="31">
        <v>7601</v>
      </c>
      <c r="B120" s="31">
        <v>7601</v>
      </c>
      <c r="C120" s="2" t="s">
        <v>97</v>
      </c>
      <c r="D120" s="8"/>
      <c r="E120" s="8"/>
      <c r="F120" s="8"/>
      <c r="G120" s="8"/>
      <c r="H120" s="38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</row>
    <row r="121" spans="1:22" ht="12">
      <c r="A121" s="31">
        <v>7740</v>
      </c>
      <c r="B121" s="31">
        <v>7740</v>
      </c>
      <c r="C121" s="2" t="s">
        <v>98</v>
      </c>
      <c r="D121" s="8"/>
      <c r="E121" s="8"/>
      <c r="F121" s="8"/>
      <c r="G121" s="8"/>
      <c r="H121" s="38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</row>
    <row r="122" spans="1:22" ht="12">
      <c r="A122" s="31">
        <v>7770</v>
      </c>
      <c r="B122" s="31">
        <v>7770</v>
      </c>
      <c r="C122" s="2" t="s">
        <v>99</v>
      </c>
      <c r="D122" s="8">
        <v>500</v>
      </c>
      <c r="E122" s="8">
        <v>500</v>
      </c>
      <c r="F122" s="8">
        <v>500</v>
      </c>
      <c r="G122" s="8">
        <v>500</v>
      </c>
      <c r="H122" s="38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</row>
    <row r="123" spans="1:22" ht="12">
      <c r="A123" s="31">
        <v>7780</v>
      </c>
      <c r="B123" s="31">
        <v>7780</v>
      </c>
      <c r="C123" s="2" t="s">
        <v>100</v>
      </c>
      <c r="D123" s="8"/>
      <c r="E123" s="8"/>
      <c r="F123" s="8"/>
      <c r="G123" s="8"/>
      <c r="H123" s="38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</row>
    <row r="124" spans="1:22" ht="12">
      <c r="A124" s="31">
        <v>7790</v>
      </c>
      <c r="B124" s="31">
        <v>7790</v>
      </c>
      <c r="C124" s="2" t="s">
        <v>101</v>
      </c>
      <c r="D124" s="8"/>
      <c r="E124" s="8"/>
      <c r="F124" s="8"/>
      <c r="G124" s="8"/>
      <c r="H124" s="38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</row>
    <row r="125" spans="1:22" ht="12">
      <c r="A125" s="31">
        <v>7791</v>
      </c>
      <c r="B125" s="31">
        <v>7791</v>
      </c>
      <c r="C125" s="2" t="s">
        <v>110</v>
      </c>
      <c r="D125" s="8"/>
      <c r="E125" s="8"/>
      <c r="F125" s="8"/>
      <c r="G125" s="8"/>
      <c r="H125" s="38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</row>
    <row r="126" spans="1:22" ht="12">
      <c r="A126" s="31">
        <v>7795</v>
      </c>
      <c r="B126" s="31">
        <v>7795</v>
      </c>
      <c r="C126" s="2" t="s">
        <v>112</v>
      </c>
      <c r="D126" s="8">
        <v>3000</v>
      </c>
      <c r="E126" s="8">
        <v>3000</v>
      </c>
      <c r="F126" s="8">
        <v>3000</v>
      </c>
      <c r="G126" s="8">
        <v>5000</v>
      </c>
      <c r="H126" s="38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</row>
    <row r="127" spans="1:22" ht="12">
      <c r="A127" s="31">
        <v>7796</v>
      </c>
      <c r="B127" s="31">
        <v>7796</v>
      </c>
      <c r="C127" s="2" t="s">
        <v>113</v>
      </c>
      <c r="D127" s="8"/>
      <c r="E127" s="8"/>
      <c r="F127" s="8"/>
      <c r="G127" s="8"/>
      <c r="H127" s="38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</row>
    <row r="128" spans="1:22" ht="12">
      <c r="A128" s="31">
        <v>7797</v>
      </c>
      <c r="B128" s="31">
        <v>7797</v>
      </c>
      <c r="C128" s="2" t="s">
        <v>114</v>
      </c>
      <c r="D128" s="8">
        <v>4000</v>
      </c>
      <c r="E128" s="8">
        <v>4000</v>
      </c>
      <c r="F128" s="8">
        <v>4000</v>
      </c>
      <c r="G128" s="8">
        <v>4000</v>
      </c>
      <c r="H128" s="38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</row>
    <row r="129" spans="1:22" ht="12">
      <c r="A129" s="31">
        <v>7798</v>
      </c>
      <c r="B129" s="31">
        <v>7798</v>
      </c>
      <c r="C129" s="2" t="s">
        <v>118</v>
      </c>
      <c r="D129" s="8">
        <v>500</v>
      </c>
      <c r="E129" s="8">
        <v>500</v>
      </c>
      <c r="F129" s="8">
        <v>500</v>
      </c>
      <c r="G129" s="8">
        <v>500</v>
      </c>
      <c r="H129" s="38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</row>
    <row r="130" spans="1:22" ht="12">
      <c r="A130" s="31">
        <v>7799</v>
      </c>
      <c r="B130" s="31">
        <v>7799</v>
      </c>
      <c r="C130" s="2" t="s">
        <v>127</v>
      </c>
      <c r="D130" s="8">
        <v>1000</v>
      </c>
      <c r="E130" s="8">
        <v>1000</v>
      </c>
      <c r="F130" s="8">
        <v>1000</v>
      </c>
      <c r="G130" s="8">
        <v>2000</v>
      </c>
      <c r="H130" s="38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</row>
    <row r="131" spans="1:22" ht="12">
      <c r="A131" s="31">
        <v>7830</v>
      </c>
      <c r="B131" s="31">
        <v>7830</v>
      </c>
      <c r="C131" s="2" t="s">
        <v>102</v>
      </c>
      <c r="D131" s="8"/>
      <c r="E131" s="8"/>
      <c r="F131" s="8"/>
      <c r="G131" s="8"/>
      <c r="H131" s="38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</row>
    <row r="132" spans="1:22" ht="12">
      <c r="A132" s="31">
        <v>7990</v>
      </c>
      <c r="B132" s="31">
        <v>7990</v>
      </c>
      <c r="C132" s="2" t="s">
        <v>103</v>
      </c>
      <c r="D132" s="8"/>
      <c r="E132" s="8"/>
      <c r="F132" s="8"/>
      <c r="G132" s="8"/>
      <c r="H132" s="38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</row>
    <row r="133" spans="1:22" ht="12">
      <c r="A133" s="31"/>
      <c r="B133" s="31"/>
      <c r="C133" s="2"/>
      <c r="D133" s="8"/>
      <c r="E133" s="8"/>
      <c r="F133" s="8"/>
      <c r="G133" s="8"/>
      <c r="H133" s="38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</row>
    <row r="134" spans="1:22" ht="12.75">
      <c r="A134" s="32"/>
      <c r="B134" s="32"/>
      <c r="C134" s="4" t="s">
        <v>6</v>
      </c>
      <c r="D134" s="9">
        <f>SUM(D95:D133)</f>
        <v>429000</v>
      </c>
      <c r="E134" s="9">
        <f>SUM(E95:E133)</f>
        <v>429000</v>
      </c>
      <c r="F134" s="9">
        <f>SUM(F95:F133)</f>
        <v>429000</v>
      </c>
      <c r="G134" s="9">
        <f>SUM(G95:G133)</f>
        <v>832000</v>
      </c>
      <c r="H134" s="38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</row>
    <row r="135" spans="1:22" ht="12.75">
      <c r="A135" s="32"/>
      <c r="B135" s="32"/>
      <c r="C135" s="4"/>
      <c r="D135" s="9"/>
      <c r="E135" s="9"/>
      <c r="F135" s="9"/>
      <c r="G135" s="9"/>
      <c r="H135" s="38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</row>
    <row r="136" spans="1:22" ht="12">
      <c r="A136" s="31">
        <v>6000</v>
      </c>
      <c r="B136" s="31">
        <v>6000</v>
      </c>
      <c r="C136" s="2" t="s">
        <v>104</v>
      </c>
      <c r="D136" s="8">
        <v>18750</v>
      </c>
      <c r="E136" s="8">
        <v>37500</v>
      </c>
      <c r="F136" s="8">
        <v>56250</v>
      </c>
      <c r="G136" s="8">
        <v>75000</v>
      </c>
      <c r="H136" s="38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</row>
    <row r="137" spans="1:22" ht="12">
      <c r="A137" s="31">
        <v>6010</v>
      </c>
      <c r="B137" s="31">
        <v>6010</v>
      </c>
      <c r="C137" s="2" t="s">
        <v>105</v>
      </c>
      <c r="D137" s="8">
        <v>25000</v>
      </c>
      <c r="E137" s="8">
        <v>50000</v>
      </c>
      <c r="F137" s="8">
        <v>75000</v>
      </c>
      <c r="G137" s="8">
        <v>100000</v>
      </c>
      <c r="H137" s="38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</row>
    <row r="138" spans="1:22" ht="12.75">
      <c r="A138" s="32"/>
      <c r="B138" s="32"/>
      <c r="C138" s="4" t="s">
        <v>11</v>
      </c>
      <c r="D138" s="9">
        <f>SUM(D136:D137)</f>
        <v>43750</v>
      </c>
      <c r="E138" s="9">
        <f>SUM(E136:E137)</f>
        <v>87500</v>
      </c>
      <c r="F138" s="9">
        <f>SUM(F136:F137)</f>
        <v>131250</v>
      </c>
      <c r="G138" s="9">
        <f>SUM(G136:G137)</f>
        <v>175000</v>
      </c>
      <c r="H138" s="38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</row>
    <row r="139" spans="1:22" ht="12">
      <c r="A139" s="31"/>
      <c r="B139" s="31"/>
      <c r="C139" s="2"/>
      <c r="D139" s="8"/>
      <c r="E139" s="8"/>
      <c r="F139" s="8"/>
      <c r="G139" s="8"/>
      <c r="H139" s="38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</row>
    <row r="140" spans="1:22" ht="13.5" customHeight="1">
      <c r="A140" s="32"/>
      <c r="B140" s="32"/>
      <c r="C140" s="4" t="s">
        <v>2</v>
      </c>
      <c r="D140" s="9">
        <f>D39-D65-D93-D134-D138</f>
        <v>-522750</v>
      </c>
      <c r="E140" s="9">
        <f>E39-E65-E93-E134-E138</f>
        <v>-735600</v>
      </c>
      <c r="F140" s="9">
        <f>F39-F65-F93-F134-F138</f>
        <v>260750</v>
      </c>
      <c r="G140" s="9">
        <f>G39-G65-G93-G134-G138</f>
        <v>-143410</v>
      </c>
      <c r="H140" s="38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</row>
    <row r="141" spans="1:22" ht="13.5" customHeight="1">
      <c r="A141" s="31"/>
      <c r="B141" s="31"/>
      <c r="C141" s="2"/>
      <c r="D141" s="8"/>
      <c r="E141" s="8"/>
      <c r="F141" s="8"/>
      <c r="G141" s="8"/>
      <c r="H141" s="38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</row>
    <row r="142" spans="1:22" ht="13.5" customHeight="1">
      <c r="A142" s="31">
        <v>8050</v>
      </c>
      <c r="B142" s="31">
        <v>8050</v>
      </c>
      <c r="C142" s="2" t="s">
        <v>7</v>
      </c>
      <c r="D142" s="8"/>
      <c r="E142" s="8"/>
      <c r="F142" s="8"/>
      <c r="G142" s="8"/>
      <c r="H142" s="38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</row>
    <row r="143" spans="1:22" ht="13.5" customHeight="1">
      <c r="A143" s="31">
        <v>8070</v>
      </c>
      <c r="B143" s="31">
        <v>8070</v>
      </c>
      <c r="C143" s="2" t="s">
        <v>24</v>
      </c>
      <c r="D143" s="8"/>
      <c r="E143" s="8"/>
      <c r="F143" s="8"/>
      <c r="G143" s="8"/>
      <c r="H143" s="38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</row>
    <row r="144" spans="1:22" ht="13.5" customHeight="1">
      <c r="A144" s="31">
        <v>8150</v>
      </c>
      <c r="B144" s="31">
        <v>8150</v>
      </c>
      <c r="C144" s="2" t="s">
        <v>106</v>
      </c>
      <c r="D144" s="8"/>
      <c r="E144" s="8"/>
      <c r="F144" s="8"/>
      <c r="G144" s="8"/>
      <c r="H144" s="38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</row>
    <row r="145" spans="1:22" ht="13.5" customHeight="1">
      <c r="A145" s="32"/>
      <c r="B145" s="32"/>
      <c r="C145" s="4" t="s">
        <v>14</v>
      </c>
      <c r="D145" s="9">
        <f>SUM(D142:D144)</f>
        <v>0</v>
      </c>
      <c r="E145" s="9">
        <f>SUM(E142:E144)</f>
        <v>0</v>
      </c>
      <c r="F145" s="9">
        <f>SUM(F142:F144)</f>
        <v>0</v>
      </c>
      <c r="G145" s="9">
        <f>SUM(G142:G144)</f>
        <v>0</v>
      </c>
      <c r="H145" s="38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</row>
    <row r="146" spans="1:22" ht="12">
      <c r="A146" s="31"/>
      <c r="B146" s="31"/>
      <c r="C146" s="2"/>
      <c r="D146" s="8"/>
      <c r="E146" s="8"/>
      <c r="F146" s="8"/>
      <c r="G146" s="8"/>
      <c r="H146" s="38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</row>
    <row r="147" spans="1:22" ht="12.75">
      <c r="A147" s="32"/>
      <c r="B147" s="32"/>
      <c r="C147" s="5" t="s">
        <v>9</v>
      </c>
      <c r="D147" s="10">
        <f>D140-D145</f>
        <v>-522750</v>
      </c>
      <c r="E147" s="10">
        <f>E140-E145</f>
        <v>-735600</v>
      </c>
      <c r="F147" s="10">
        <f>F140-F145</f>
        <v>260750</v>
      </c>
      <c r="G147" s="10">
        <f>G140-G145</f>
        <v>-143410</v>
      </c>
      <c r="H147" s="40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</row>
    <row r="148" spans="8:22" ht="15.75" customHeight="1"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</row>
    <row r="149" spans="8:22" ht="12"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</row>
    <row r="150" spans="8:22" ht="12"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</row>
    <row r="151" spans="8:22" ht="12"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</row>
    <row r="152" spans="8:22" ht="12"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</row>
    <row r="153" spans="8:22" ht="12"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</row>
    <row r="154" spans="8:22" ht="12"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</row>
    <row r="155" spans="8:22" ht="12"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</row>
    <row r="156" spans="8:22" ht="12"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</row>
    <row r="157" spans="8:22" ht="12"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</row>
    <row r="158" spans="8:22" ht="12"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</row>
    <row r="159" spans="8:22" ht="12"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</row>
    <row r="160" spans="8:22" ht="12"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</row>
    <row r="161" spans="8:22" ht="12"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</row>
    <row r="162" spans="8:22" ht="12"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</row>
    <row r="163" spans="8:22" ht="12"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</row>
    <row r="164" spans="8:22" ht="12"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</row>
    <row r="165" spans="8:22" ht="12"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</row>
  </sheetData>
  <sheetProtection/>
  <mergeCells count="1">
    <mergeCell ref="D2:H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2:V165"/>
  <sheetViews>
    <sheetView zoomScalePageLayoutView="0" workbookViewId="0" topLeftCell="A105">
      <selection activeCell="H106" sqref="H106"/>
    </sheetView>
  </sheetViews>
  <sheetFormatPr defaultColWidth="11.421875" defaultRowHeight="12.75"/>
  <cols>
    <col min="1" max="1" width="4.421875" style="29" customWidth="1"/>
    <col min="2" max="2" width="5.28125" style="29" customWidth="1"/>
    <col min="3" max="3" width="31.57421875" style="1" customWidth="1"/>
    <col min="8" max="8" width="33.28125" style="0" customWidth="1"/>
  </cols>
  <sheetData>
    <row r="2" spans="4:8" ht="12" customHeight="1">
      <c r="D2" s="25" t="s">
        <v>131</v>
      </c>
      <c r="E2" s="26"/>
      <c r="F2" s="26"/>
      <c r="G2" s="27"/>
      <c r="H2" s="28"/>
    </row>
    <row r="4" spans="4:8" ht="14.25">
      <c r="D4" s="11" t="s">
        <v>8</v>
      </c>
      <c r="E4" s="11" t="s">
        <v>8</v>
      </c>
      <c r="F4" s="11" t="s">
        <v>8</v>
      </c>
      <c r="G4" s="11" t="s">
        <v>8</v>
      </c>
      <c r="H4" s="22" t="s">
        <v>132</v>
      </c>
    </row>
    <row r="5" spans="1:8" ht="14.25">
      <c r="A5" s="30"/>
      <c r="B5" s="33"/>
      <c r="C5" s="3" t="s">
        <v>0</v>
      </c>
      <c r="D5" s="13" t="s">
        <v>107</v>
      </c>
      <c r="E5" s="13" t="s">
        <v>108</v>
      </c>
      <c r="F5" s="13" t="s">
        <v>109</v>
      </c>
      <c r="G5" s="13">
        <v>2024</v>
      </c>
      <c r="H5" s="23"/>
    </row>
    <row r="6" spans="1:22" ht="12">
      <c r="A6" s="31"/>
      <c r="B6" s="31"/>
      <c r="C6" s="2"/>
      <c r="D6" s="8"/>
      <c r="E6" s="8"/>
      <c r="F6" s="8"/>
      <c r="G6" s="8"/>
      <c r="H6" s="37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</row>
    <row r="7" spans="1:22" ht="12">
      <c r="A7" s="31">
        <v>3100</v>
      </c>
      <c r="B7" s="31">
        <v>3100</v>
      </c>
      <c r="C7" s="2" t="s">
        <v>29</v>
      </c>
      <c r="D7" s="8"/>
      <c r="E7" s="8"/>
      <c r="F7" s="8"/>
      <c r="G7" s="8"/>
      <c r="H7" s="38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</row>
    <row r="8" spans="1:22" ht="12">
      <c r="A8" s="31">
        <v>3020</v>
      </c>
      <c r="B8" s="31">
        <v>3020</v>
      </c>
      <c r="C8" s="2" t="s">
        <v>130</v>
      </c>
      <c r="D8" s="8"/>
      <c r="E8" s="8"/>
      <c r="F8" s="8"/>
      <c r="G8" s="8"/>
      <c r="H8" s="38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</row>
    <row r="9" spans="1:22" ht="12">
      <c r="A9" s="31">
        <v>3120</v>
      </c>
      <c r="B9" s="31">
        <v>3120</v>
      </c>
      <c r="C9" s="2" t="s">
        <v>30</v>
      </c>
      <c r="D9" s="8"/>
      <c r="E9" s="8"/>
      <c r="F9" s="8"/>
      <c r="G9" s="8"/>
      <c r="H9" s="38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</row>
    <row r="10" spans="1:22" ht="12">
      <c r="A10" s="31">
        <v>3125</v>
      </c>
      <c r="B10" s="31">
        <v>3125</v>
      </c>
      <c r="C10" s="2" t="s">
        <v>31</v>
      </c>
      <c r="D10" s="8"/>
      <c r="E10" s="8"/>
      <c r="F10" s="8"/>
      <c r="G10" s="8"/>
      <c r="H10" s="38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</row>
    <row r="11" spans="1:22" ht="12">
      <c r="A11" s="31">
        <v>3130</v>
      </c>
      <c r="B11" s="31">
        <v>3130</v>
      </c>
      <c r="C11" s="2" t="s">
        <v>32</v>
      </c>
      <c r="D11" s="8"/>
      <c r="E11" s="8"/>
      <c r="F11" s="8"/>
      <c r="G11" s="8"/>
      <c r="H11" s="38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</row>
    <row r="12" spans="1:22" ht="12">
      <c r="A12" s="31">
        <v>3170</v>
      </c>
      <c r="B12" s="31">
        <v>3170</v>
      </c>
      <c r="C12" s="2" t="s">
        <v>133</v>
      </c>
      <c r="D12" s="8"/>
      <c r="E12" s="8"/>
      <c r="F12" s="8"/>
      <c r="G12" s="8"/>
      <c r="H12" s="38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</row>
    <row r="13" spans="1:22" ht="12">
      <c r="A13" s="31">
        <v>3200</v>
      </c>
      <c r="B13" s="31">
        <v>3200</v>
      </c>
      <c r="C13" s="2" t="s">
        <v>33</v>
      </c>
      <c r="D13" s="8"/>
      <c r="E13" s="8"/>
      <c r="F13" s="8"/>
      <c r="G13" s="8"/>
      <c r="H13" s="38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</row>
    <row r="14" spans="1:22" ht="12">
      <c r="A14" s="31">
        <v>3210</v>
      </c>
      <c r="B14" s="31">
        <v>3210</v>
      </c>
      <c r="C14" s="2" t="s">
        <v>34</v>
      </c>
      <c r="D14" s="8"/>
      <c r="E14" s="8"/>
      <c r="F14" s="8"/>
      <c r="G14" s="8"/>
      <c r="H14" s="38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</row>
    <row r="15" spans="1:22" ht="12">
      <c r="A15" s="31">
        <v>3215</v>
      </c>
      <c r="B15" s="31">
        <v>3215</v>
      </c>
      <c r="C15" s="2" t="s">
        <v>35</v>
      </c>
      <c r="D15" s="8"/>
      <c r="E15" s="8"/>
      <c r="F15" s="8"/>
      <c r="G15" s="8"/>
      <c r="H15" s="38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</row>
    <row r="16" spans="1:22" ht="12">
      <c r="A16" s="31">
        <v>3216</v>
      </c>
      <c r="B16" s="31">
        <v>3216</v>
      </c>
      <c r="C16" s="2" t="s">
        <v>136</v>
      </c>
      <c r="D16" s="21"/>
      <c r="E16" s="21"/>
      <c r="F16" s="21"/>
      <c r="G16" s="21"/>
      <c r="H16" s="38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</row>
    <row r="17" spans="1:22" ht="12">
      <c r="A17" s="31">
        <v>3217</v>
      </c>
      <c r="B17" s="31">
        <v>3217</v>
      </c>
      <c r="C17" s="2" t="s">
        <v>36</v>
      </c>
      <c r="D17" s="8"/>
      <c r="E17" s="8"/>
      <c r="F17" s="8"/>
      <c r="G17" s="8"/>
      <c r="H17" s="38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</row>
    <row r="18" spans="1:22" ht="12">
      <c r="A18" s="31">
        <v>3218</v>
      </c>
      <c r="B18" s="31">
        <v>3218</v>
      </c>
      <c r="C18" s="2" t="s">
        <v>129</v>
      </c>
      <c r="D18" s="8"/>
      <c r="E18" s="8"/>
      <c r="F18" s="8"/>
      <c r="G18" s="8"/>
      <c r="H18" s="38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</row>
    <row r="19" spans="1:22" ht="12">
      <c r="A19" s="31">
        <v>3220</v>
      </c>
      <c r="B19" s="31">
        <v>3220</v>
      </c>
      <c r="C19" s="2" t="s">
        <v>37</v>
      </c>
      <c r="D19" s="8"/>
      <c r="E19" s="8"/>
      <c r="F19" s="8"/>
      <c r="G19" s="8"/>
      <c r="H19" s="38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</row>
    <row r="20" spans="1:22" ht="12">
      <c r="A20" s="31">
        <v>3320</v>
      </c>
      <c r="B20" s="31">
        <v>3320</v>
      </c>
      <c r="C20" s="2" t="s">
        <v>38</v>
      </c>
      <c r="D20" s="8"/>
      <c r="E20" s="8"/>
      <c r="F20" s="8"/>
      <c r="G20" s="8"/>
      <c r="H20" s="38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</row>
    <row r="21" spans="1:22" ht="12">
      <c r="A21" s="31">
        <v>3321</v>
      </c>
      <c r="B21" s="31">
        <v>3321</v>
      </c>
      <c r="C21" s="2" t="s">
        <v>39</v>
      </c>
      <c r="D21" s="8"/>
      <c r="E21" s="8"/>
      <c r="F21" s="8"/>
      <c r="G21" s="8"/>
      <c r="H21" s="38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</row>
    <row r="22" spans="1:22" ht="12">
      <c r="A22" s="31">
        <v>3325</v>
      </c>
      <c r="B22" s="31">
        <v>3325</v>
      </c>
      <c r="C22" s="2" t="s">
        <v>12</v>
      </c>
      <c r="D22" s="8"/>
      <c r="E22" s="8"/>
      <c r="F22" s="8"/>
      <c r="G22" s="8"/>
      <c r="H22" s="38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</row>
    <row r="23" spans="1:22" ht="12">
      <c r="A23" s="31">
        <v>3350</v>
      </c>
      <c r="B23" s="31">
        <v>3350</v>
      </c>
      <c r="C23" s="2" t="s">
        <v>40</v>
      </c>
      <c r="D23" s="8"/>
      <c r="E23" s="8"/>
      <c r="F23" s="8"/>
      <c r="G23" s="8"/>
      <c r="H23" s="38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</row>
    <row r="24" spans="1:22" ht="12">
      <c r="A24" s="31">
        <v>3360</v>
      </c>
      <c r="B24" s="31">
        <v>3360</v>
      </c>
      <c r="C24" s="2" t="s">
        <v>41</v>
      </c>
      <c r="D24" s="8"/>
      <c r="E24" s="8"/>
      <c r="F24" s="8"/>
      <c r="G24" s="8"/>
      <c r="H24" s="38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</row>
    <row r="25" spans="1:22" ht="12">
      <c r="A25" s="31">
        <v>3440</v>
      </c>
      <c r="B25" s="31">
        <v>3440</v>
      </c>
      <c r="C25" s="2" t="s">
        <v>16</v>
      </c>
      <c r="D25" s="8"/>
      <c r="E25" s="8"/>
      <c r="F25" s="8"/>
      <c r="G25" s="8"/>
      <c r="H25" s="38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</row>
    <row r="26" spans="1:22" ht="12">
      <c r="A26" s="31">
        <v>3500</v>
      </c>
      <c r="B26" s="31">
        <v>3500</v>
      </c>
      <c r="C26" s="2" t="s">
        <v>13</v>
      </c>
      <c r="D26" s="8"/>
      <c r="E26" s="8"/>
      <c r="F26" s="8"/>
      <c r="G26" s="8"/>
      <c r="H26" s="38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</row>
    <row r="27" spans="1:22" ht="12">
      <c r="A27" s="31">
        <v>3605</v>
      </c>
      <c r="B27" s="31">
        <v>3605</v>
      </c>
      <c r="C27" s="2" t="s">
        <v>42</v>
      </c>
      <c r="D27" s="8"/>
      <c r="E27" s="8"/>
      <c r="F27" s="8"/>
      <c r="G27" s="8"/>
      <c r="H27" s="38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</row>
    <row r="28" spans="1:22" ht="12">
      <c r="A28" s="31">
        <v>3610</v>
      </c>
      <c r="B28" s="31">
        <v>3610</v>
      </c>
      <c r="C28" s="2" t="s">
        <v>43</v>
      </c>
      <c r="D28" s="8"/>
      <c r="E28" s="8"/>
      <c r="F28" s="8"/>
      <c r="G28" s="8"/>
      <c r="H28" s="38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</row>
    <row r="29" spans="1:22" ht="12.75">
      <c r="A29" s="31"/>
      <c r="B29" s="31"/>
      <c r="C29" s="4" t="s">
        <v>3</v>
      </c>
      <c r="D29" s="9">
        <f>SUM(D7:D28)</f>
        <v>0</v>
      </c>
      <c r="E29" s="9">
        <f>SUM(E7:E28)</f>
        <v>0</v>
      </c>
      <c r="F29" s="9">
        <f>SUM(F7:F28)</f>
        <v>0</v>
      </c>
      <c r="G29" s="9">
        <f>SUM(G7:G28)</f>
        <v>0</v>
      </c>
      <c r="H29" s="38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</row>
    <row r="30" spans="1:22" ht="12">
      <c r="A30" s="31"/>
      <c r="B30" s="31"/>
      <c r="C30" s="2"/>
      <c r="D30" s="8"/>
      <c r="E30" s="8"/>
      <c r="F30" s="8"/>
      <c r="G30" s="8"/>
      <c r="H30" s="38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</row>
    <row r="31" spans="1:22" ht="12">
      <c r="A31" s="31">
        <v>3240</v>
      </c>
      <c r="B31" s="31">
        <v>3240</v>
      </c>
      <c r="C31" s="2" t="s">
        <v>126</v>
      </c>
      <c r="D31" s="8"/>
      <c r="E31" s="8"/>
      <c r="F31" s="8"/>
      <c r="G31" s="8"/>
      <c r="H31" s="38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</row>
    <row r="32" spans="1:22" ht="12">
      <c r="A32" s="31">
        <v>3441</v>
      </c>
      <c r="B32" s="31">
        <v>3441</v>
      </c>
      <c r="C32" s="2" t="s">
        <v>44</v>
      </c>
      <c r="D32" s="8"/>
      <c r="E32" s="8"/>
      <c r="F32" s="8"/>
      <c r="G32" s="8"/>
      <c r="H32" s="38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</row>
    <row r="33" spans="1:22" ht="12">
      <c r="A33" s="31">
        <v>3461</v>
      </c>
      <c r="B33" s="31">
        <v>3461</v>
      </c>
      <c r="C33" s="2" t="s">
        <v>45</v>
      </c>
      <c r="D33" s="8"/>
      <c r="E33" s="8"/>
      <c r="F33" s="8"/>
      <c r="G33" s="8"/>
      <c r="H33" s="38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</row>
    <row r="34" spans="1:22" ht="12">
      <c r="A34" s="31">
        <v>3630</v>
      </c>
      <c r="B34" s="31">
        <v>3630</v>
      </c>
      <c r="C34" s="2" t="s">
        <v>46</v>
      </c>
      <c r="D34" s="8"/>
      <c r="E34" s="8"/>
      <c r="F34" s="8"/>
      <c r="G34" s="8"/>
      <c r="H34" s="38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</row>
    <row r="35" spans="1:22" ht="12">
      <c r="A35" s="31">
        <v>3800</v>
      </c>
      <c r="B35" s="31">
        <v>3800</v>
      </c>
      <c r="C35" s="2" t="s">
        <v>115</v>
      </c>
      <c r="D35" s="8"/>
      <c r="E35" s="8"/>
      <c r="F35" s="8"/>
      <c r="G35" s="8"/>
      <c r="H35" s="38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</row>
    <row r="36" spans="1:22" ht="12">
      <c r="A36" s="31">
        <v>3990</v>
      </c>
      <c r="B36" s="31">
        <v>3990</v>
      </c>
      <c r="C36" s="2" t="s">
        <v>47</v>
      </c>
      <c r="D36" s="8"/>
      <c r="E36" s="8"/>
      <c r="F36" s="8"/>
      <c r="G36" s="8"/>
      <c r="H36" s="38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</row>
    <row r="37" spans="1:22" ht="12">
      <c r="A37" s="31">
        <v>3995</v>
      </c>
      <c r="B37" s="31">
        <v>3995</v>
      </c>
      <c r="C37" s="2" t="s">
        <v>17</v>
      </c>
      <c r="D37" s="8"/>
      <c r="E37" s="8"/>
      <c r="F37" s="8"/>
      <c r="G37" s="8"/>
      <c r="H37" s="38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</row>
    <row r="38" spans="1:22" ht="12.75">
      <c r="A38" s="31"/>
      <c r="B38" s="31"/>
      <c r="C38" s="4" t="s">
        <v>10</v>
      </c>
      <c r="D38" s="9">
        <f>SUM(D31:D37)</f>
        <v>0</v>
      </c>
      <c r="E38" s="9">
        <f>SUM(E31:E37)</f>
        <v>0</v>
      </c>
      <c r="F38" s="9">
        <f>SUM(F31:F37)</f>
        <v>0</v>
      </c>
      <c r="G38" s="9">
        <f>SUM(G31:G37)</f>
        <v>0</v>
      </c>
      <c r="H38" s="38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</row>
    <row r="39" spans="1:22" ht="12.75">
      <c r="A39" s="32"/>
      <c r="B39" s="32"/>
      <c r="C39" s="4" t="s">
        <v>1</v>
      </c>
      <c r="D39" s="9">
        <f>D29+D38</f>
        <v>0</v>
      </c>
      <c r="E39" s="9">
        <f>E29+E38</f>
        <v>0</v>
      </c>
      <c r="F39" s="9">
        <f>F29+F38</f>
        <v>0</v>
      </c>
      <c r="G39" s="9">
        <f>G29+G38</f>
        <v>0</v>
      </c>
      <c r="H39" s="38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</row>
    <row r="40" spans="1:22" ht="12">
      <c r="A40" s="31"/>
      <c r="B40" s="31"/>
      <c r="C40" s="2"/>
      <c r="D40" s="8"/>
      <c r="E40" s="8"/>
      <c r="F40" s="8"/>
      <c r="G40" s="8"/>
      <c r="H40" s="38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</row>
    <row r="41" spans="1:22" ht="12">
      <c r="A41" s="31">
        <v>4220</v>
      </c>
      <c r="B41" s="31">
        <v>4220</v>
      </c>
      <c r="C41" s="2" t="s">
        <v>49</v>
      </c>
      <c r="D41" s="8"/>
      <c r="E41" s="8"/>
      <c r="F41" s="8"/>
      <c r="G41" s="8"/>
      <c r="H41" s="38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</row>
    <row r="42" spans="1:22" ht="12">
      <c r="A42" s="31">
        <v>4221</v>
      </c>
      <c r="B42" s="31">
        <v>4221</v>
      </c>
      <c r="C42" s="2" t="s">
        <v>18</v>
      </c>
      <c r="D42" s="8"/>
      <c r="E42" s="8"/>
      <c r="F42" s="8"/>
      <c r="G42" s="8"/>
      <c r="H42" s="38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</row>
    <row r="43" spans="1:22" ht="12">
      <c r="A43" s="31">
        <v>4222</v>
      </c>
      <c r="B43" s="31">
        <v>4222</v>
      </c>
      <c r="C43" s="2" t="s">
        <v>116</v>
      </c>
      <c r="D43" s="8"/>
      <c r="E43" s="8"/>
      <c r="F43" s="8"/>
      <c r="G43" s="8"/>
      <c r="H43" s="38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</row>
    <row r="44" spans="1:22" ht="12">
      <c r="A44" s="31">
        <v>4230</v>
      </c>
      <c r="B44" s="31">
        <v>4230</v>
      </c>
      <c r="C44" s="2" t="s">
        <v>120</v>
      </c>
      <c r="D44" s="8"/>
      <c r="E44" s="8"/>
      <c r="F44" s="8"/>
      <c r="G44" s="8"/>
      <c r="H44" s="38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</row>
    <row r="45" spans="1:22" ht="12">
      <c r="A45" s="31">
        <v>4241</v>
      </c>
      <c r="B45" s="31">
        <v>4241</v>
      </c>
      <c r="C45" s="2" t="s">
        <v>51</v>
      </c>
      <c r="D45" s="8"/>
      <c r="E45" s="8"/>
      <c r="F45" s="8"/>
      <c r="G45" s="8"/>
      <c r="H45" s="38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</row>
    <row r="46" spans="1:22" ht="12">
      <c r="A46" s="31">
        <v>4247</v>
      </c>
      <c r="B46" s="31">
        <v>4247</v>
      </c>
      <c r="C46" s="2" t="s">
        <v>19</v>
      </c>
      <c r="D46" s="8"/>
      <c r="E46" s="8"/>
      <c r="F46" s="8"/>
      <c r="G46" s="8"/>
      <c r="H46" s="38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</row>
    <row r="47" spans="1:22" ht="12">
      <c r="A47" s="31">
        <v>4280</v>
      </c>
      <c r="B47" s="31">
        <v>4280</v>
      </c>
      <c r="C47" s="2" t="s">
        <v>53</v>
      </c>
      <c r="D47" s="8"/>
      <c r="E47" s="8"/>
      <c r="F47" s="8"/>
      <c r="G47" s="8"/>
      <c r="H47" s="38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</row>
    <row r="48" spans="1:22" ht="12">
      <c r="A48" s="31">
        <v>4800</v>
      </c>
      <c r="B48" s="31">
        <v>4800</v>
      </c>
      <c r="C48" s="2" t="s">
        <v>128</v>
      </c>
      <c r="D48" s="8"/>
      <c r="E48" s="8"/>
      <c r="F48" s="8"/>
      <c r="G48" s="8"/>
      <c r="H48" s="38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</row>
    <row r="49" spans="1:22" ht="12">
      <c r="A49" s="31">
        <v>6550</v>
      </c>
      <c r="B49" s="31">
        <v>6550</v>
      </c>
      <c r="C49" s="2" t="s">
        <v>74</v>
      </c>
      <c r="D49" s="8"/>
      <c r="E49" s="8"/>
      <c r="F49" s="8"/>
      <c r="G49" s="8"/>
      <c r="H49" s="38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</row>
    <row r="50" spans="1:22" ht="12">
      <c r="A50" s="31">
        <v>6555</v>
      </c>
      <c r="B50" s="31">
        <v>6555</v>
      </c>
      <c r="C50" s="2" t="s">
        <v>75</v>
      </c>
      <c r="D50" s="8"/>
      <c r="E50" s="8"/>
      <c r="F50" s="8"/>
      <c r="G50" s="8"/>
      <c r="H50" s="38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</row>
    <row r="51" spans="1:22" ht="12.75">
      <c r="A51" s="32"/>
      <c r="B51" s="32"/>
      <c r="C51" s="4" t="s">
        <v>26</v>
      </c>
      <c r="D51" s="9">
        <f>SUM(D41:D50)</f>
        <v>0</v>
      </c>
      <c r="E51" s="9">
        <f>SUM(E41:E50)</f>
        <v>0</v>
      </c>
      <c r="F51" s="9">
        <f>SUM(F41:F50)</f>
        <v>0</v>
      </c>
      <c r="G51" s="9">
        <f>SUM(G41:G50)</f>
        <v>0</v>
      </c>
      <c r="H51" s="38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</row>
    <row r="52" spans="1:22" ht="12">
      <c r="A52" s="31"/>
      <c r="B52" s="31"/>
      <c r="C52" s="2"/>
      <c r="D52" s="8"/>
      <c r="E52" s="8"/>
      <c r="F52" s="8"/>
      <c r="G52" s="8"/>
      <c r="H52" s="38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</row>
    <row r="53" spans="1:22" ht="12">
      <c r="A53" s="31">
        <v>4225</v>
      </c>
      <c r="B53" s="31">
        <v>4225</v>
      </c>
      <c r="C53" s="2" t="s">
        <v>121</v>
      </c>
      <c r="D53" s="8"/>
      <c r="E53" s="8"/>
      <c r="F53" s="8"/>
      <c r="G53" s="8"/>
      <c r="H53" s="38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</row>
    <row r="54" spans="1:22" ht="12">
      <c r="A54" s="31">
        <v>4226</v>
      </c>
      <c r="B54" s="31">
        <v>4226</v>
      </c>
      <c r="C54" s="2" t="s">
        <v>137</v>
      </c>
      <c r="D54" s="21"/>
      <c r="E54" s="21"/>
      <c r="F54" s="21"/>
      <c r="G54" s="21"/>
      <c r="H54" s="38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</row>
    <row r="55" spans="1:22" ht="12">
      <c r="A55" s="31">
        <v>4228</v>
      </c>
      <c r="B55" s="31">
        <v>4228</v>
      </c>
      <c r="C55" s="2" t="s">
        <v>122</v>
      </c>
      <c r="D55" s="8"/>
      <c r="E55" s="8"/>
      <c r="F55" s="8"/>
      <c r="G55" s="8"/>
      <c r="H55" s="38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</row>
    <row r="56" spans="1:22" ht="12">
      <c r="A56" s="31">
        <v>4331</v>
      </c>
      <c r="B56" s="31">
        <v>4331</v>
      </c>
      <c r="C56" s="2" t="s">
        <v>55</v>
      </c>
      <c r="D56" s="8"/>
      <c r="E56" s="8"/>
      <c r="F56" s="8"/>
      <c r="G56" s="8"/>
      <c r="H56" s="38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</row>
    <row r="57" spans="1:22" ht="12">
      <c r="A57" s="31">
        <v>7400</v>
      </c>
      <c r="B57" s="31">
        <v>7400</v>
      </c>
      <c r="C57" s="2" t="s">
        <v>94</v>
      </c>
      <c r="D57" s="8"/>
      <c r="E57" s="8"/>
      <c r="F57" s="8"/>
      <c r="G57" s="8"/>
      <c r="H57" s="38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</row>
    <row r="58" spans="1:22" ht="12.75">
      <c r="A58" s="32"/>
      <c r="B58" s="32"/>
      <c r="C58" s="4" t="s">
        <v>27</v>
      </c>
      <c r="D58" s="9">
        <f>SUM(D53:D57)</f>
        <v>0</v>
      </c>
      <c r="E58" s="9">
        <f>SUM(E53:E57)</f>
        <v>0</v>
      </c>
      <c r="F58" s="9">
        <f>SUM(F53:F57)</f>
        <v>0</v>
      </c>
      <c r="G58" s="9">
        <f>SUM(G53:G57)</f>
        <v>0</v>
      </c>
      <c r="H58" s="38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</row>
    <row r="59" spans="1:22" ht="12">
      <c r="A59" s="31"/>
      <c r="B59" s="31"/>
      <c r="C59" s="2"/>
      <c r="D59" s="8"/>
      <c r="E59" s="8"/>
      <c r="F59" s="8"/>
      <c r="G59" s="8"/>
      <c r="H59" s="38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</row>
    <row r="60" spans="1:22" ht="12">
      <c r="A60" s="31">
        <v>4300</v>
      </c>
      <c r="B60" s="31">
        <v>4300</v>
      </c>
      <c r="C60" s="2" t="s">
        <v>54</v>
      </c>
      <c r="D60" s="8"/>
      <c r="E60" s="8"/>
      <c r="F60" s="8"/>
      <c r="G60" s="8"/>
      <c r="H60" s="38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</row>
    <row r="61" spans="1:22" ht="12">
      <c r="A61" s="31">
        <v>4400</v>
      </c>
      <c r="B61" s="31">
        <v>4400</v>
      </c>
      <c r="C61" s="2" t="s">
        <v>123</v>
      </c>
      <c r="D61" s="8"/>
      <c r="E61" s="8"/>
      <c r="F61" s="8"/>
      <c r="G61" s="8"/>
      <c r="H61" s="38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</row>
    <row r="62" spans="1:22" ht="12">
      <c r="A62" s="31">
        <v>4990</v>
      </c>
      <c r="B62" s="31">
        <v>4990</v>
      </c>
      <c r="C62" s="2" t="s">
        <v>56</v>
      </c>
      <c r="D62" s="8"/>
      <c r="E62" s="8"/>
      <c r="F62" s="8"/>
      <c r="G62" s="8"/>
      <c r="H62" s="38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</row>
    <row r="63" spans="1:22" ht="12.75">
      <c r="A63" s="32"/>
      <c r="B63" s="32"/>
      <c r="C63" s="4" t="s">
        <v>28</v>
      </c>
      <c r="D63" s="9">
        <f>SUM(D60:D62)</f>
        <v>0</v>
      </c>
      <c r="E63" s="9">
        <f>SUM(E60:E62)</f>
        <v>0</v>
      </c>
      <c r="F63" s="9">
        <f>SUM(F60:F62)</f>
        <v>0</v>
      </c>
      <c r="G63" s="9">
        <f>SUM(G60:G62)</f>
        <v>0</v>
      </c>
      <c r="H63" s="38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</row>
    <row r="64" spans="1:22" ht="12">
      <c r="A64" s="31"/>
      <c r="B64" s="31"/>
      <c r="C64" s="2"/>
      <c r="D64" s="8"/>
      <c r="E64" s="8"/>
      <c r="F64" s="8"/>
      <c r="G64" s="8"/>
      <c r="H64" s="38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</row>
    <row r="65" spans="1:22" ht="12.75">
      <c r="A65" s="32"/>
      <c r="B65" s="32"/>
      <c r="C65" s="4" t="s">
        <v>4</v>
      </c>
      <c r="D65" s="9">
        <f>+D63+D58+D51</f>
        <v>0</v>
      </c>
      <c r="E65" s="9">
        <f>+E63+E58+E51</f>
        <v>0</v>
      </c>
      <c r="F65" s="9">
        <f>+F63+F58+F51</f>
        <v>0</v>
      </c>
      <c r="G65" s="9">
        <f>+G63+G58+G51</f>
        <v>0</v>
      </c>
      <c r="H65" s="38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</row>
    <row r="66" spans="1:22" ht="12">
      <c r="A66" s="31"/>
      <c r="B66" s="31"/>
      <c r="C66" s="2"/>
      <c r="D66" s="8"/>
      <c r="E66" s="8"/>
      <c r="F66" s="8"/>
      <c r="G66" s="8"/>
      <c r="H66" s="38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</row>
    <row r="67" spans="1:22" ht="12">
      <c r="A67" s="31">
        <v>4240</v>
      </c>
      <c r="B67" s="31">
        <v>4240</v>
      </c>
      <c r="C67" s="2" t="s">
        <v>50</v>
      </c>
      <c r="D67" s="8"/>
      <c r="E67" s="8"/>
      <c r="F67" s="8"/>
      <c r="G67" s="8"/>
      <c r="H67" s="38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</row>
    <row r="68" spans="1:22" ht="12">
      <c r="A68" s="31">
        <v>4250</v>
      </c>
      <c r="B68" s="31">
        <v>4250</v>
      </c>
      <c r="C68" s="2" t="s">
        <v>52</v>
      </c>
      <c r="D68" s="8"/>
      <c r="E68" s="8"/>
      <c r="F68" s="8"/>
      <c r="G68" s="8"/>
      <c r="H68" s="38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</row>
    <row r="69" spans="1:22" ht="12">
      <c r="A69" s="31">
        <v>5000</v>
      </c>
      <c r="B69" s="31">
        <v>5000</v>
      </c>
      <c r="C69" s="2" t="s">
        <v>57</v>
      </c>
      <c r="D69" s="8"/>
      <c r="E69" s="8"/>
      <c r="F69" s="8"/>
      <c r="G69" s="8"/>
      <c r="H69" s="38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</row>
    <row r="70" spans="1:22" ht="12">
      <c r="A70" s="31">
        <v>5006</v>
      </c>
      <c r="B70" s="31">
        <v>5006</v>
      </c>
      <c r="C70" s="2" t="s">
        <v>111</v>
      </c>
      <c r="D70" s="8"/>
      <c r="E70" s="8"/>
      <c r="F70" s="8"/>
      <c r="G70" s="8"/>
      <c r="H70" s="38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</row>
    <row r="71" spans="1:22" ht="12">
      <c r="A71" s="31">
        <v>5007</v>
      </c>
      <c r="B71" s="31">
        <v>5007</v>
      </c>
      <c r="C71" s="2" t="s">
        <v>25</v>
      </c>
      <c r="D71" s="8"/>
      <c r="E71" s="8"/>
      <c r="F71" s="8"/>
      <c r="G71" s="8"/>
      <c r="H71" s="38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</row>
    <row r="72" spans="1:22" ht="12">
      <c r="A72" s="31">
        <v>5008</v>
      </c>
      <c r="B72" s="31">
        <v>5008</v>
      </c>
      <c r="C72" s="2" t="s">
        <v>117</v>
      </c>
      <c r="D72" s="8"/>
      <c r="E72" s="8"/>
      <c r="F72" s="8"/>
      <c r="G72" s="8"/>
      <c r="H72" s="38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</row>
    <row r="73" spans="1:22" ht="12">
      <c r="A73" s="31">
        <v>5010</v>
      </c>
      <c r="B73" s="31">
        <v>5010</v>
      </c>
      <c r="C73" s="2" t="s">
        <v>58</v>
      </c>
      <c r="D73" s="8"/>
      <c r="E73" s="8"/>
      <c r="F73" s="8"/>
      <c r="G73" s="8"/>
      <c r="H73" s="38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</row>
    <row r="74" spans="1:22" ht="12">
      <c r="A74" s="31">
        <v>5040</v>
      </c>
      <c r="B74" s="31">
        <v>5040</v>
      </c>
      <c r="C74" s="2" t="s">
        <v>15</v>
      </c>
      <c r="D74" s="8"/>
      <c r="E74" s="8"/>
      <c r="F74" s="8"/>
      <c r="G74" s="8"/>
      <c r="H74" s="38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</row>
    <row r="75" spans="1:22" ht="12">
      <c r="A75" s="31">
        <v>5050</v>
      </c>
      <c r="B75" s="31">
        <v>5050</v>
      </c>
      <c r="C75" s="2" t="s">
        <v>124</v>
      </c>
      <c r="D75" s="8"/>
      <c r="E75" s="8"/>
      <c r="F75" s="8"/>
      <c r="G75" s="8"/>
      <c r="H75" s="38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</row>
    <row r="76" spans="1:22" ht="12">
      <c r="A76" s="31">
        <v>5090</v>
      </c>
      <c r="B76" s="31">
        <v>5090</v>
      </c>
      <c r="C76" s="2" t="s">
        <v>59</v>
      </c>
      <c r="D76" s="8"/>
      <c r="E76" s="8"/>
      <c r="F76" s="8"/>
      <c r="G76" s="8"/>
      <c r="H76" s="38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</row>
    <row r="77" spans="1:22" ht="12">
      <c r="A77" s="31">
        <v>5100</v>
      </c>
      <c r="B77" s="31">
        <v>5100</v>
      </c>
      <c r="C77" s="2" t="s">
        <v>20</v>
      </c>
      <c r="D77" s="8"/>
      <c r="E77" s="8"/>
      <c r="F77" s="8"/>
      <c r="G77" s="8"/>
      <c r="H77" s="38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</row>
    <row r="78" spans="1:22" ht="12">
      <c r="A78" s="31">
        <v>5180</v>
      </c>
      <c r="B78" s="31">
        <v>5180</v>
      </c>
      <c r="C78" s="2" t="s">
        <v>60</v>
      </c>
      <c r="D78" s="8"/>
      <c r="E78" s="8"/>
      <c r="F78" s="8"/>
      <c r="G78" s="8"/>
      <c r="H78" s="38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</row>
    <row r="79" spans="1:22" ht="12">
      <c r="A79" s="31">
        <v>5182</v>
      </c>
      <c r="B79" s="31">
        <v>5182</v>
      </c>
      <c r="C79" s="2" t="s">
        <v>61</v>
      </c>
      <c r="D79" s="8"/>
      <c r="E79" s="8"/>
      <c r="F79" s="8"/>
      <c r="G79" s="8"/>
      <c r="H79" s="38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</row>
    <row r="80" spans="1:22" ht="12">
      <c r="A80" s="31">
        <v>5210</v>
      </c>
      <c r="B80" s="31">
        <v>5210</v>
      </c>
      <c r="C80" s="2" t="s">
        <v>62</v>
      </c>
      <c r="D80" s="8"/>
      <c r="E80" s="8"/>
      <c r="F80" s="8"/>
      <c r="G80" s="8"/>
      <c r="H80" s="38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</row>
    <row r="81" spans="1:22" ht="12">
      <c r="A81" s="31">
        <v>5230</v>
      </c>
      <c r="B81" s="31">
        <v>5230</v>
      </c>
      <c r="C81" s="2" t="s">
        <v>21</v>
      </c>
      <c r="D81" s="8"/>
      <c r="E81" s="8"/>
      <c r="F81" s="8"/>
      <c r="G81" s="8"/>
      <c r="H81" s="38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</row>
    <row r="82" spans="1:22" ht="12">
      <c r="A82" s="31">
        <v>5231</v>
      </c>
      <c r="B82" s="31">
        <v>5231</v>
      </c>
      <c r="C82" s="2" t="s">
        <v>22</v>
      </c>
      <c r="D82" s="8"/>
      <c r="E82" s="8"/>
      <c r="F82" s="8"/>
      <c r="G82" s="8"/>
      <c r="H82" s="38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</row>
    <row r="83" spans="1:22" ht="12">
      <c r="A83" s="31">
        <v>5250</v>
      </c>
      <c r="B83" s="31">
        <v>5250</v>
      </c>
      <c r="C83" s="2" t="s">
        <v>63</v>
      </c>
      <c r="D83" s="8"/>
      <c r="E83" s="8"/>
      <c r="F83" s="8"/>
      <c r="G83" s="8"/>
      <c r="H83" s="38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</row>
    <row r="84" spans="1:22" ht="12">
      <c r="A84" s="31">
        <v>5290</v>
      </c>
      <c r="B84" s="31">
        <v>5290</v>
      </c>
      <c r="C84" s="2" t="s">
        <v>64</v>
      </c>
      <c r="D84" s="8"/>
      <c r="E84" s="8"/>
      <c r="F84" s="8"/>
      <c r="G84" s="8"/>
      <c r="H84" s="38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</row>
    <row r="85" spans="1:22" ht="12">
      <c r="A85" s="31">
        <v>5330</v>
      </c>
      <c r="B85" s="31">
        <v>5330</v>
      </c>
      <c r="C85" s="2" t="s">
        <v>65</v>
      </c>
      <c r="D85" s="8"/>
      <c r="E85" s="8"/>
      <c r="F85" s="8"/>
      <c r="G85" s="8"/>
      <c r="H85" s="38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</row>
    <row r="86" spans="1:22" ht="12">
      <c r="A86" s="31">
        <v>5400</v>
      </c>
      <c r="B86" s="31">
        <v>5400</v>
      </c>
      <c r="C86" s="2" t="s">
        <v>66</v>
      </c>
      <c r="D86" s="8"/>
      <c r="E86" s="8"/>
      <c r="F86" s="8"/>
      <c r="G86" s="8"/>
      <c r="H86" s="38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</row>
    <row r="87" spans="1:22" ht="12">
      <c r="A87" s="31">
        <v>5425</v>
      </c>
      <c r="B87" s="31">
        <v>5425</v>
      </c>
      <c r="C87" s="2" t="s">
        <v>67</v>
      </c>
      <c r="D87" s="8"/>
      <c r="E87" s="8"/>
      <c r="F87" s="8"/>
      <c r="G87" s="8"/>
      <c r="H87" s="38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</row>
    <row r="88" spans="1:22" ht="12">
      <c r="A88" s="31">
        <v>5800</v>
      </c>
      <c r="B88" s="31">
        <v>5800</v>
      </c>
      <c r="C88" s="2" t="s">
        <v>23</v>
      </c>
      <c r="D88" s="8"/>
      <c r="E88" s="8"/>
      <c r="F88" s="8"/>
      <c r="G88" s="8"/>
      <c r="H88" s="38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</row>
    <row r="89" spans="1:22" ht="12">
      <c r="A89" s="31">
        <v>5910</v>
      </c>
      <c r="B89" s="31">
        <v>5910</v>
      </c>
      <c r="C89" s="2" t="s">
        <v>119</v>
      </c>
      <c r="D89" s="8"/>
      <c r="E89" s="8"/>
      <c r="F89" s="8"/>
      <c r="G89" s="8"/>
      <c r="H89" s="38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</row>
    <row r="90" spans="1:22" ht="12">
      <c r="A90" s="31">
        <v>5950</v>
      </c>
      <c r="B90" s="31">
        <v>5950</v>
      </c>
      <c r="C90" s="6" t="s">
        <v>68</v>
      </c>
      <c r="D90" s="8"/>
      <c r="E90" s="8"/>
      <c r="F90" s="8"/>
      <c r="G90" s="8"/>
      <c r="H90" s="38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</row>
    <row r="91" spans="1:22" ht="12">
      <c r="A91" s="31">
        <v>5990</v>
      </c>
      <c r="B91" s="31">
        <v>5990</v>
      </c>
      <c r="C91" s="2" t="s">
        <v>69</v>
      </c>
      <c r="D91" s="8"/>
      <c r="E91" s="8"/>
      <c r="F91" s="8"/>
      <c r="G91" s="8"/>
      <c r="H91" s="38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</row>
    <row r="92" spans="1:22" ht="12">
      <c r="A92" s="31">
        <v>7100</v>
      </c>
      <c r="B92" s="31">
        <v>7100</v>
      </c>
      <c r="C92" s="2" t="s">
        <v>91</v>
      </c>
      <c r="D92" s="8"/>
      <c r="E92" s="8"/>
      <c r="F92" s="8"/>
      <c r="G92" s="8"/>
      <c r="H92" s="38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</row>
    <row r="93" spans="1:22" ht="12.75">
      <c r="A93" s="32"/>
      <c r="B93" s="32"/>
      <c r="C93" s="4" t="s">
        <v>5</v>
      </c>
      <c r="D93" s="9">
        <f>SUM(D67:D92)</f>
        <v>0</v>
      </c>
      <c r="E93" s="9">
        <f>SUM(E67:E92)</f>
        <v>0</v>
      </c>
      <c r="F93" s="9">
        <f>SUM(F67:F92)</f>
        <v>0</v>
      </c>
      <c r="G93" s="9">
        <f>SUM(G67:G92)</f>
        <v>0</v>
      </c>
      <c r="H93" s="38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</row>
    <row r="94" spans="1:22" ht="12">
      <c r="A94" s="31"/>
      <c r="B94" s="31"/>
      <c r="C94" s="2"/>
      <c r="D94" s="8"/>
      <c r="E94" s="8"/>
      <c r="F94" s="8"/>
      <c r="G94" s="8"/>
      <c r="H94" s="38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</row>
    <row r="95" spans="1:22" ht="12">
      <c r="A95" s="31">
        <v>4120</v>
      </c>
      <c r="B95" s="31">
        <v>4120</v>
      </c>
      <c r="C95" s="2" t="s">
        <v>48</v>
      </c>
      <c r="D95" s="8"/>
      <c r="E95" s="8"/>
      <c r="F95" s="8"/>
      <c r="G95" s="8"/>
      <c r="H95" s="38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</row>
    <row r="96" spans="1:22" ht="12">
      <c r="A96" s="31">
        <v>6320</v>
      </c>
      <c r="B96" s="31">
        <v>6320</v>
      </c>
      <c r="C96" s="2" t="s">
        <v>70</v>
      </c>
      <c r="D96" s="8"/>
      <c r="E96" s="8"/>
      <c r="F96" s="8"/>
      <c r="G96" s="8"/>
      <c r="H96" s="38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</row>
    <row r="97" spans="1:22" ht="12">
      <c r="A97" s="31">
        <v>6340</v>
      </c>
      <c r="B97" s="31">
        <v>6340</v>
      </c>
      <c r="C97" s="2" t="s">
        <v>71</v>
      </c>
      <c r="D97" s="8"/>
      <c r="E97" s="8"/>
      <c r="F97" s="8"/>
      <c r="G97" s="8"/>
      <c r="H97" s="38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</row>
    <row r="98" spans="1:22" ht="12">
      <c r="A98" s="31">
        <v>6400</v>
      </c>
      <c r="B98" s="31">
        <v>6400</v>
      </c>
      <c r="C98" s="2" t="s">
        <v>125</v>
      </c>
      <c r="D98" s="8"/>
      <c r="E98" s="8"/>
      <c r="F98" s="8"/>
      <c r="G98" s="8"/>
      <c r="H98" s="38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</row>
    <row r="99" spans="1:22" ht="12">
      <c r="A99" s="31">
        <v>6420</v>
      </c>
      <c r="B99" s="31">
        <v>6420</v>
      </c>
      <c r="C99" s="2" t="s">
        <v>72</v>
      </c>
      <c r="D99" s="8"/>
      <c r="E99" s="8"/>
      <c r="F99" s="8"/>
      <c r="G99" s="8"/>
      <c r="H99" s="38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</row>
    <row r="100" spans="1:22" ht="12">
      <c r="A100" s="31">
        <v>6500</v>
      </c>
      <c r="B100" s="31">
        <v>6500</v>
      </c>
      <c r="C100" s="2" t="s">
        <v>73</v>
      </c>
      <c r="D100" s="8"/>
      <c r="E100" s="8"/>
      <c r="F100" s="8"/>
      <c r="G100" s="8"/>
      <c r="H100" s="38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</row>
    <row r="101" spans="1:22" ht="12">
      <c r="A101" s="31">
        <v>6600</v>
      </c>
      <c r="B101" s="31">
        <v>6600</v>
      </c>
      <c r="C101" s="2" t="s">
        <v>76</v>
      </c>
      <c r="D101" s="8"/>
      <c r="E101" s="8"/>
      <c r="F101" s="8"/>
      <c r="G101" s="8"/>
      <c r="H101" s="38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</row>
    <row r="102" spans="1:22" ht="12">
      <c r="A102" s="31">
        <v>6620</v>
      </c>
      <c r="B102" s="31">
        <v>6620</v>
      </c>
      <c r="C102" s="2" t="s">
        <v>77</v>
      </c>
      <c r="D102" s="8"/>
      <c r="E102" s="8"/>
      <c r="F102" s="8"/>
      <c r="G102" s="8"/>
      <c r="H102" s="38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</row>
    <row r="103" spans="1:22" ht="12">
      <c r="A103" s="31">
        <v>6625</v>
      </c>
      <c r="B103" s="31">
        <v>6625</v>
      </c>
      <c r="C103" s="2" t="s">
        <v>78</v>
      </c>
      <c r="D103" s="8"/>
      <c r="E103" s="8"/>
      <c r="F103" s="8"/>
      <c r="G103" s="8"/>
      <c r="H103" s="38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</row>
    <row r="104" spans="1:22" ht="12">
      <c r="A104" s="31">
        <v>6630</v>
      </c>
      <c r="B104" s="31">
        <v>6630</v>
      </c>
      <c r="C104" s="2" t="s">
        <v>79</v>
      </c>
      <c r="D104" s="8"/>
      <c r="E104" s="8"/>
      <c r="F104" s="8"/>
      <c r="G104" s="8"/>
      <c r="H104" s="38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</row>
    <row r="105" spans="1:22" ht="12">
      <c r="A105" s="31">
        <v>6700</v>
      </c>
      <c r="B105" s="31">
        <v>6700</v>
      </c>
      <c r="C105" s="2" t="s">
        <v>80</v>
      </c>
      <c r="D105" s="8"/>
      <c r="E105" s="8"/>
      <c r="F105" s="8"/>
      <c r="G105" s="8"/>
      <c r="H105" s="38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</row>
    <row r="106" spans="1:22" ht="12">
      <c r="A106" s="31">
        <v>6710</v>
      </c>
      <c r="B106" s="31">
        <v>6710</v>
      </c>
      <c r="C106" s="2" t="s">
        <v>81</v>
      </c>
      <c r="D106" s="8"/>
      <c r="E106" s="8"/>
      <c r="F106" s="8"/>
      <c r="G106" s="8"/>
      <c r="H106" s="38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</row>
    <row r="107" spans="1:22" ht="12">
      <c r="A107" s="31">
        <v>6790</v>
      </c>
      <c r="B107" s="31">
        <v>6790</v>
      </c>
      <c r="C107" s="2" t="s">
        <v>82</v>
      </c>
      <c r="D107" s="8"/>
      <c r="E107" s="8"/>
      <c r="F107" s="8"/>
      <c r="G107" s="8"/>
      <c r="H107" s="38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</row>
    <row r="108" spans="1:22" ht="12">
      <c r="A108" s="31">
        <v>6800</v>
      </c>
      <c r="B108" s="31">
        <v>6800</v>
      </c>
      <c r="C108" s="2" t="s">
        <v>83</v>
      </c>
      <c r="D108" s="8"/>
      <c r="E108" s="8"/>
      <c r="F108" s="8"/>
      <c r="G108" s="8"/>
      <c r="H108" s="38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</row>
    <row r="109" spans="1:22" ht="12">
      <c r="A109" s="31">
        <v>6815</v>
      </c>
      <c r="B109" s="31">
        <v>6815</v>
      </c>
      <c r="C109" s="2" t="s">
        <v>84</v>
      </c>
      <c r="D109" s="8"/>
      <c r="E109" s="8"/>
      <c r="F109" s="8"/>
      <c r="G109" s="8"/>
      <c r="H109" s="38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</row>
    <row r="110" spans="1:22" ht="12">
      <c r="A110" s="31">
        <v>6820</v>
      </c>
      <c r="B110" s="31">
        <v>6820</v>
      </c>
      <c r="C110" s="2" t="s">
        <v>85</v>
      </c>
      <c r="D110" s="8"/>
      <c r="E110" s="8"/>
      <c r="F110" s="8"/>
      <c r="G110" s="8"/>
      <c r="H110" s="38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</row>
    <row r="111" spans="1:22" ht="12">
      <c r="A111" s="31">
        <v>6860</v>
      </c>
      <c r="B111" s="31">
        <v>6860</v>
      </c>
      <c r="C111" s="2" t="s">
        <v>86</v>
      </c>
      <c r="D111" s="8"/>
      <c r="E111" s="8"/>
      <c r="F111" s="8"/>
      <c r="G111" s="8"/>
      <c r="H111" s="38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</row>
    <row r="112" spans="1:22" ht="12">
      <c r="A112" s="31">
        <v>6900</v>
      </c>
      <c r="B112" s="31">
        <v>6900</v>
      </c>
      <c r="C112" s="2" t="s">
        <v>87</v>
      </c>
      <c r="D112" s="8"/>
      <c r="E112" s="8"/>
      <c r="F112" s="8"/>
      <c r="G112" s="8"/>
      <c r="H112" s="38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</row>
    <row r="113" spans="1:22" ht="12">
      <c r="A113" s="31">
        <v>6920</v>
      </c>
      <c r="B113" s="31">
        <v>6920</v>
      </c>
      <c r="C113" s="2" t="s">
        <v>88</v>
      </c>
      <c r="D113" s="8"/>
      <c r="E113" s="8"/>
      <c r="F113" s="8"/>
      <c r="G113" s="8"/>
      <c r="H113" s="38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</row>
    <row r="114" spans="1:22" ht="12">
      <c r="A114" s="31">
        <v>6930</v>
      </c>
      <c r="B114" s="31">
        <v>6930</v>
      </c>
      <c r="C114" s="2" t="s">
        <v>89</v>
      </c>
      <c r="D114" s="8"/>
      <c r="E114" s="8"/>
      <c r="F114" s="8"/>
      <c r="G114" s="8"/>
      <c r="H114" s="38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</row>
    <row r="115" spans="1:22" ht="12">
      <c r="A115" s="31">
        <v>6940</v>
      </c>
      <c r="B115" s="31">
        <v>6940</v>
      </c>
      <c r="C115" s="2" t="s">
        <v>90</v>
      </c>
      <c r="D115" s="8"/>
      <c r="E115" s="8"/>
      <c r="F115" s="8"/>
      <c r="G115" s="8"/>
      <c r="H115" s="38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</row>
    <row r="116" spans="1:22" ht="12">
      <c r="A116" s="31">
        <v>7140</v>
      </c>
      <c r="B116" s="31">
        <v>7140</v>
      </c>
      <c r="C116" s="2" t="s">
        <v>92</v>
      </c>
      <c r="D116" s="8"/>
      <c r="E116" s="8"/>
      <c r="F116" s="8"/>
      <c r="G116" s="8"/>
      <c r="H116" s="38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</row>
    <row r="117" spans="1:22" ht="12">
      <c r="A117" s="31">
        <v>7320</v>
      </c>
      <c r="B117" s="31">
        <v>7320</v>
      </c>
      <c r="C117" s="2" t="s">
        <v>93</v>
      </c>
      <c r="D117" s="8"/>
      <c r="E117" s="8"/>
      <c r="F117" s="8"/>
      <c r="G117" s="8"/>
      <c r="H117" s="38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</row>
    <row r="118" spans="1:22" ht="12">
      <c r="A118" s="31">
        <v>7430</v>
      </c>
      <c r="B118" s="31">
        <v>7430</v>
      </c>
      <c r="C118" s="2" t="s">
        <v>95</v>
      </c>
      <c r="D118" s="8"/>
      <c r="E118" s="8"/>
      <c r="F118" s="8"/>
      <c r="G118" s="8"/>
      <c r="H118" s="38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</row>
    <row r="119" spans="1:22" ht="12">
      <c r="A119" s="31">
        <v>7500</v>
      </c>
      <c r="B119" s="31">
        <v>7500</v>
      </c>
      <c r="C119" s="2" t="s">
        <v>96</v>
      </c>
      <c r="D119" s="8"/>
      <c r="E119" s="8"/>
      <c r="F119" s="8"/>
      <c r="G119" s="8"/>
      <c r="H119" s="38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</row>
    <row r="120" spans="1:22" ht="12">
      <c r="A120" s="31">
        <v>7601</v>
      </c>
      <c r="B120" s="31">
        <v>7601</v>
      </c>
      <c r="C120" s="2" t="s">
        <v>97</v>
      </c>
      <c r="D120" s="8"/>
      <c r="E120" s="8"/>
      <c r="F120" s="8"/>
      <c r="G120" s="8"/>
      <c r="H120" s="38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</row>
    <row r="121" spans="1:22" ht="12">
      <c r="A121" s="31">
        <v>7740</v>
      </c>
      <c r="B121" s="31">
        <v>7740</v>
      </c>
      <c r="C121" s="2" t="s">
        <v>98</v>
      </c>
      <c r="D121" s="8"/>
      <c r="E121" s="8"/>
      <c r="F121" s="8"/>
      <c r="G121" s="8"/>
      <c r="H121" s="38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</row>
    <row r="122" spans="1:22" ht="12">
      <c r="A122" s="31">
        <v>7770</v>
      </c>
      <c r="B122" s="31">
        <v>7770</v>
      </c>
      <c r="C122" s="2" t="s">
        <v>99</v>
      </c>
      <c r="D122" s="8"/>
      <c r="E122" s="8"/>
      <c r="F122" s="8"/>
      <c r="G122" s="8"/>
      <c r="H122" s="38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</row>
    <row r="123" spans="1:22" ht="12">
      <c r="A123" s="31">
        <v>7780</v>
      </c>
      <c r="B123" s="31">
        <v>7780</v>
      </c>
      <c r="C123" s="2" t="s">
        <v>100</v>
      </c>
      <c r="D123" s="8"/>
      <c r="E123" s="8"/>
      <c r="F123" s="8"/>
      <c r="G123" s="8"/>
      <c r="H123" s="38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</row>
    <row r="124" spans="1:22" ht="12">
      <c r="A124" s="31">
        <v>7790</v>
      </c>
      <c r="B124" s="31">
        <v>7790</v>
      </c>
      <c r="C124" s="2" t="s">
        <v>101</v>
      </c>
      <c r="D124" s="8"/>
      <c r="E124" s="8"/>
      <c r="F124" s="8"/>
      <c r="G124" s="8"/>
      <c r="H124" s="38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</row>
    <row r="125" spans="1:22" ht="12">
      <c r="A125" s="31">
        <v>7791</v>
      </c>
      <c r="B125" s="31">
        <v>7791</v>
      </c>
      <c r="C125" s="2" t="s">
        <v>110</v>
      </c>
      <c r="D125" s="8"/>
      <c r="E125" s="8"/>
      <c r="F125" s="8"/>
      <c r="G125" s="8"/>
      <c r="H125" s="38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</row>
    <row r="126" spans="1:22" ht="12">
      <c r="A126" s="31">
        <v>7795</v>
      </c>
      <c r="B126" s="31">
        <v>7795</v>
      </c>
      <c r="C126" s="2" t="s">
        <v>112</v>
      </c>
      <c r="D126" s="8"/>
      <c r="E126" s="8"/>
      <c r="F126" s="8"/>
      <c r="G126" s="8"/>
      <c r="H126" s="38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</row>
    <row r="127" spans="1:22" ht="12">
      <c r="A127" s="31">
        <v>7796</v>
      </c>
      <c r="B127" s="31">
        <v>7796</v>
      </c>
      <c r="C127" s="2" t="s">
        <v>113</v>
      </c>
      <c r="D127" s="8"/>
      <c r="E127" s="8"/>
      <c r="F127" s="8"/>
      <c r="G127" s="8"/>
      <c r="H127" s="38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</row>
    <row r="128" spans="1:22" ht="12">
      <c r="A128" s="31">
        <v>7797</v>
      </c>
      <c r="B128" s="31">
        <v>7797</v>
      </c>
      <c r="C128" s="2" t="s">
        <v>114</v>
      </c>
      <c r="D128" s="8"/>
      <c r="E128" s="8"/>
      <c r="F128" s="8"/>
      <c r="G128" s="8"/>
      <c r="H128" s="38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</row>
    <row r="129" spans="1:22" ht="12">
      <c r="A129" s="31">
        <v>7798</v>
      </c>
      <c r="B129" s="31">
        <v>7798</v>
      </c>
      <c r="C129" s="2" t="s">
        <v>118</v>
      </c>
      <c r="D129" s="8"/>
      <c r="E129" s="8"/>
      <c r="F129" s="8"/>
      <c r="G129" s="8"/>
      <c r="H129" s="38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</row>
    <row r="130" spans="1:22" ht="12">
      <c r="A130" s="31">
        <v>7799</v>
      </c>
      <c r="B130" s="31">
        <v>7799</v>
      </c>
      <c r="C130" s="2" t="s">
        <v>127</v>
      </c>
      <c r="D130" s="8"/>
      <c r="E130" s="8"/>
      <c r="F130" s="8"/>
      <c r="G130" s="8"/>
      <c r="H130" s="38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</row>
    <row r="131" spans="1:22" ht="12">
      <c r="A131" s="31">
        <v>7830</v>
      </c>
      <c r="B131" s="31">
        <v>7830</v>
      </c>
      <c r="C131" s="2" t="s">
        <v>102</v>
      </c>
      <c r="D131" s="8"/>
      <c r="E131" s="8"/>
      <c r="F131" s="8"/>
      <c r="G131" s="8"/>
      <c r="H131" s="38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</row>
    <row r="132" spans="1:22" ht="12">
      <c r="A132" s="31">
        <v>7990</v>
      </c>
      <c r="B132" s="31">
        <v>7990</v>
      </c>
      <c r="C132" s="2" t="s">
        <v>103</v>
      </c>
      <c r="D132" s="8"/>
      <c r="E132" s="8"/>
      <c r="F132" s="8"/>
      <c r="G132" s="8"/>
      <c r="H132" s="38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</row>
    <row r="133" spans="1:22" ht="12">
      <c r="A133" s="31"/>
      <c r="B133" s="31"/>
      <c r="C133" s="2"/>
      <c r="D133" s="8"/>
      <c r="E133" s="8"/>
      <c r="F133" s="8"/>
      <c r="G133" s="8"/>
      <c r="H133" s="38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</row>
    <row r="134" spans="1:22" ht="12.75">
      <c r="A134" s="32"/>
      <c r="B134" s="32"/>
      <c r="C134" s="4" t="s">
        <v>6</v>
      </c>
      <c r="D134" s="9">
        <f>SUM(D95:D133)</f>
        <v>0</v>
      </c>
      <c r="E134" s="9">
        <f>SUM(E95:E133)</f>
        <v>0</v>
      </c>
      <c r="F134" s="9">
        <f>SUM(F95:F133)</f>
        <v>0</v>
      </c>
      <c r="G134" s="9">
        <f>SUM(G95:G133)</f>
        <v>0</v>
      </c>
      <c r="H134" s="38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</row>
    <row r="135" spans="1:22" ht="12.75">
      <c r="A135" s="32"/>
      <c r="B135" s="32"/>
      <c r="C135" s="4"/>
      <c r="D135" s="9"/>
      <c r="E135" s="9"/>
      <c r="F135" s="9"/>
      <c r="G135" s="9"/>
      <c r="H135" s="38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</row>
    <row r="136" spans="1:22" ht="12">
      <c r="A136" s="31">
        <v>6000</v>
      </c>
      <c r="B136" s="31">
        <v>6000</v>
      </c>
      <c r="C136" s="2" t="s">
        <v>104</v>
      </c>
      <c r="D136" s="8">
        <v>2500</v>
      </c>
      <c r="E136" s="8">
        <v>5000</v>
      </c>
      <c r="F136" s="8">
        <v>7500</v>
      </c>
      <c r="G136" s="8">
        <v>10000</v>
      </c>
      <c r="H136" s="24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</row>
    <row r="137" spans="1:22" ht="12">
      <c r="A137" s="31">
        <v>6010</v>
      </c>
      <c r="B137" s="31">
        <v>6010</v>
      </c>
      <c r="C137" s="2" t="s">
        <v>105</v>
      </c>
      <c r="D137" s="8"/>
      <c r="E137" s="8"/>
      <c r="F137" s="8"/>
      <c r="G137" s="8"/>
      <c r="H137" s="38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</row>
    <row r="138" spans="1:22" ht="12.75">
      <c r="A138" s="32"/>
      <c r="B138" s="32"/>
      <c r="C138" s="4" t="s">
        <v>11</v>
      </c>
      <c r="D138" s="9">
        <f>SUM(D136:D137)</f>
        <v>2500</v>
      </c>
      <c r="E138" s="9">
        <f>SUM(E136:E137)</f>
        <v>5000</v>
      </c>
      <c r="F138" s="9">
        <f>SUM(F136:F137)</f>
        <v>7500</v>
      </c>
      <c r="G138" s="9">
        <f>SUM(G136:G137)</f>
        <v>10000</v>
      </c>
      <c r="H138" s="38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</row>
    <row r="139" spans="1:22" ht="12">
      <c r="A139" s="31"/>
      <c r="B139" s="31"/>
      <c r="C139" s="2"/>
      <c r="D139" s="8"/>
      <c r="E139" s="8"/>
      <c r="F139" s="8"/>
      <c r="G139" s="8"/>
      <c r="H139" s="38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</row>
    <row r="140" spans="1:22" ht="13.5" customHeight="1">
      <c r="A140" s="32"/>
      <c r="B140" s="32"/>
      <c r="C140" s="4" t="s">
        <v>2</v>
      </c>
      <c r="D140" s="9">
        <f>D39-D65-D93-D134-D138</f>
        <v>-2500</v>
      </c>
      <c r="E140" s="9">
        <f>E39-E65-E93-E134-E138</f>
        <v>-5000</v>
      </c>
      <c r="F140" s="9">
        <f>F39-F65-F93-F134-F138</f>
        <v>-7500</v>
      </c>
      <c r="G140" s="9">
        <f>G39-G65-G93-G134-G138</f>
        <v>-10000</v>
      </c>
      <c r="H140" s="38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</row>
    <row r="141" spans="1:22" ht="13.5" customHeight="1">
      <c r="A141" s="31"/>
      <c r="B141" s="31"/>
      <c r="C141" s="2"/>
      <c r="D141" s="8"/>
      <c r="E141" s="8"/>
      <c r="F141" s="8"/>
      <c r="G141" s="8"/>
      <c r="H141" s="38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</row>
    <row r="142" spans="1:22" ht="13.5" customHeight="1">
      <c r="A142" s="31">
        <v>8050</v>
      </c>
      <c r="B142" s="31">
        <v>8050</v>
      </c>
      <c r="C142" s="2" t="s">
        <v>7</v>
      </c>
      <c r="D142" s="8"/>
      <c r="E142" s="8"/>
      <c r="F142" s="8"/>
      <c r="G142" s="8"/>
      <c r="H142" s="38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</row>
    <row r="143" spans="1:22" ht="13.5" customHeight="1">
      <c r="A143" s="31">
        <v>8070</v>
      </c>
      <c r="B143" s="31">
        <v>8070</v>
      </c>
      <c r="C143" s="2" t="s">
        <v>24</v>
      </c>
      <c r="D143" s="8"/>
      <c r="E143" s="8"/>
      <c r="F143" s="8"/>
      <c r="G143" s="8"/>
      <c r="H143" s="38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</row>
    <row r="144" spans="1:22" ht="13.5" customHeight="1">
      <c r="A144" s="31">
        <v>8150</v>
      </c>
      <c r="B144" s="31">
        <v>8150</v>
      </c>
      <c r="C144" s="2" t="s">
        <v>106</v>
      </c>
      <c r="D144" s="8"/>
      <c r="E144" s="8"/>
      <c r="F144" s="8"/>
      <c r="G144" s="8"/>
      <c r="H144" s="38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</row>
    <row r="145" spans="1:22" ht="13.5" customHeight="1">
      <c r="A145" s="32"/>
      <c r="B145" s="32"/>
      <c r="C145" s="4" t="s">
        <v>14</v>
      </c>
      <c r="D145" s="9">
        <f>SUM(D142:D144)</f>
        <v>0</v>
      </c>
      <c r="E145" s="9">
        <f>SUM(E142:E144)</f>
        <v>0</v>
      </c>
      <c r="F145" s="9">
        <f>SUM(F142:F144)</f>
        <v>0</v>
      </c>
      <c r="G145" s="9">
        <f>SUM(G142:G144)</f>
        <v>0</v>
      </c>
      <c r="H145" s="38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</row>
    <row r="146" spans="1:22" ht="12">
      <c r="A146" s="31"/>
      <c r="B146" s="31"/>
      <c r="C146" s="2"/>
      <c r="D146" s="8"/>
      <c r="E146" s="8"/>
      <c r="F146" s="8"/>
      <c r="G146" s="8"/>
      <c r="H146" s="38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</row>
    <row r="147" spans="1:22" ht="12.75">
      <c r="A147" s="32"/>
      <c r="B147" s="32"/>
      <c r="C147" s="5" t="s">
        <v>9</v>
      </c>
      <c r="D147" s="10">
        <f>D140-D145</f>
        <v>-2500</v>
      </c>
      <c r="E147" s="10">
        <f>E140-E145</f>
        <v>-5000</v>
      </c>
      <c r="F147" s="10">
        <f>F140-F145</f>
        <v>-7500</v>
      </c>
      <c r="G147" s="10">
        <f>G140-G145</f>
        <v>-10000</v>
      </c>
      <c r="H147" s="40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</row>
    <row r="148" spans="8:22" ht="15.75" customHeight="1"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</row>
    <row r="149" spans="8:22" ht="12"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</row>
    <row r="150" spans="8:22" ht="12"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</row>
    <row r="151" spans="8:22" ht="12"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</row>
    <row r="152" spans="8:22" ht="12"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</row>
    <row r="153" spans="8:22" ht="12"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</row>
    <row r="154" spans="8:22" ht="12"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</row>
    <row r="155" spans="8:22" ht="12"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</row>
    <row r="156" spans="8:22" ht="12"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</row>
    <row r="157" spans="8:22" ht="12"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</row>
    <row r="158" spans="8:22" ht="12"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</row>
    <row r="159" spans="8:22" ht="12"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</row>
    <row r="160" spans="8:22" ht="12"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</row>
    <row r="161" spans="8:22" ht="12"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</row>
    <row r="162" spans="8:22" ht="12"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</row>
    <row r="163" spans="8:22" ht="12"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</row>
    <row r="164" spans="8:22" ht="12"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</row>
    <row r="165" spans="8:22" ht="12"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</row>
  </sheetData>
  <sheetProtection/>
  <mergeCells count="1">
    <mergeCell ref="D2:H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2:V165"/>
  <sheetViews>
    <sheetView zoomScalePageLayoutView="0" workbookViewId="0" topLeftCell="A120">
      <selection activeCell="H106" sqref="H106"/>
    </sheetView>
  </sheetViews>
  <sheetFormatPr defaultColWidth="11.421875" defaultRowHeight="12.75"/>
  <cols>
    <col min="1" max="1" width="4.421875" style="29" customWidth="1"/>
    <col min="2" max="2" width="5.28125" style="29" customWidth="1"/>
    <col min="3" max="3" width="31.57421875" style="1" customWidth="1"/>
    <col min="8" max="8" width="33.28125" style="0" customWidth="1"/>
  </cols>
  <sheetData>
    <row r="2" spans="4:8" ht="12" customHeight="1">
      <c r="D2" s="25" t="s">
        <v>131</v>
      </c>
      <c r="E2" s="26"/>
      <c r="F2" s="26"/>
      <c r="G2" s="27"/>
      <c r="H2" s="28"/>
    </row>
    <row r="4" spans="4:8" ht="14.25">
      <c r="D4" s="11" t="s">
        <v>8</v>
      </c>
      <c r="E4" s="11" t="s">
        <v>8</v>
      </c>
      <c r="F4" s="11" t="s">
        <v>8</v>
      </c>
      <c r="G4" s="11" t="s">
        <v>8</v>
      </c>
      <c r="H4" s="22" t="s">
        <v>132</v>
      </c>
    </row>
    <row r="5" spans="1:8" ht="14.25">
      <c r="A5" s="30"/>
      <c r="B5" s="33"/>
      <c r="C5" s="3" t="s">
        <v>0</v>
      </c>
      <c r="D5" s="13" t="s">
        <v>107</v>
      </c>
      <c r="E5" s="13" t="s">
        <v>108</v>
      </c>
      <c r="F5" s="13" t="s">
        <v>109</v>
      </c>
      <c r="G5" s="13">
        <v>2024</v>
      </c>
      <c r="H5" s="23"/>
    </row>
    <row r="6" spans="1:22" ht="12">
      <c r="A6" s="31"/>
      <c r="B6" s="31"/>
      <c r="C6" s="2"/>
      <c r="D6" s="8"/>
      <c r="E6" s="8"/>
      <c r="F6" s="8"/>
      <c r="G6" s="8"/>
      <c r="H6" s="37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</row>
    <row r="7" spans="1:22" ht="12">
      <c r="A7" s="31">
        <v>3100</v>
      </c>
      <c r="B7" s="31">
        <v>3100</v>
      </c>
      <c r="C7" s="2" t="s">
        <v>29</v>
      </c>
      <c r="D7" s="8"/>
      <c r="E7" s="8"/>
      <c r="F7" s="8"/>
      <c r="G7" s="8"/>
      <c r="H7" s="38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</row>
    <row r="8" spans="1:22" ht="12">
      <c r="A8" s="31">
        <v>3020</v>
      </c>
      <c r="B8" s="31">
        <v>3020</v>
      </c>
      <c r="C8" s="2" t="s">
        <v>130</v>
      </c>
      <c r="D8" s="8"/>
      <c r="E8" s="8"/>
      <c r="F8" s="8"/>
      <c r="G8" s="8"/>
      <c r="H8" s="38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</row>
    <row r="9" spans="1:22" ht="12">
      <c r="A9" s="31">
        <v>3120</v>
      </c>
      <c r="B9" s="31">
        <v>3120</v>
      </c>
      <c r="C9" s="2" t="s">
        <v>30</v>
      </c>
      <c r="D9" s="8"/>
      <c r="E9" s="8"/>
      <c r="F9" s="8"/>
      <c r="G9" s="8"/>
      <c r="H9" s="38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</row>
    <row r="10" spans="1:22" ht="12">
      <c r="A10" s="31">
        <v>3125</v>
      </c>
      <c r="B10" s="31">
        <v>3125</v>
      </c>
      <c r="C10" s="2" t="s">
        <v>31</v>
      </c>
      <c r="D10" s="8"/>
      <c r="E10" s="8"/>
      <c r="F10" s="8"/>
      <c r="G10" s="8"/>
      <c r="H10" s="38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</row>
    <row r="11" spans="1:22" ht="12">
      <c r="A11" s="31">
        <v>3130</v>
      </c>
      <c r="B11" s="31">
        <v>3130</v>
      </c>
      <c r="C11" s="2" t="s">
        <v>32</v>
      </c>
      <c r="D11" s="8">
        <v>1000</v>
      </c>
      <c r="E11" s="8">
        <v>2500</v>
      </c>
      <c r="F11" s="8">
        <v>3500</v>
      </c>
      <c r="G11" s="8">
        <v>3500</v>
      </c>
      <c r="H11" s="24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</row>
    <row r="12" spans="1:22" ht="12">
      <c r="A12" s="31">
        <v>3170</v>
      </c>
      <c r="B12" s="31">
        <v>3170</v>
      </c>
      <c r="C12" s="2" t="s">
        <v>133</v>
      </c>
      <c r="D12" s="8"/>
      <c r="E12" s="8"/>
      <c r="F12" s="8"/>
      <c r="G12" s="8"/>
      <c r="H12" s="38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</row>
    <row r="13" spans="1:22" ht="12">
      <c r="A13" s="31">
        <v>3200</v>
      </c>
      <c r="B13" s="31">
        <v>3200</v>
      </c>
      <c r="C13" s="2" t="s">
        <v>33</v>
      </c>
      <c r="D13" s="8"/>
      <c r="E13" s="8"/>
      <c r="F13" s="8"/>
      <c r="G13" s="8"/>
      <c r="H13" s="38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</row>
    <row r="14" spans="1:22" ht="12">
      <c r="A14" s="31">
        <v>3210</v>
      </c>
      <c r="B14" s="31">
        <v>3210</v>
      </c>
      <c r="C14" s="2" t="s">
        <v>34</v>
      </c>
      <c r="D14" s="8"/>
      <c r="E14" s="8">
        <v>25000</v>
      </c>
      <c r="F14" s="8">
        <v>30000</v>
      </c>
      <c r="G14" s="8">
        <v>30000</v>
      </c>
      <c r="H14" s="38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</row>
    <row r="15" spans="1:22" ht="12">
      <c r="A15" s="31">
        <v>3215</v>
      </c>
      <c r="B15" s="31">
        <v>3215</v>
      </c>
      <c r="C15" s="2" t="s">
        <v>35</v>
      </c>
      <c r="D15" s="8"/>
      <c r="E15" s="8"/>
      <c r="F15" s="8"/>
      <c r="G15" s="8"/>
      <c r="H15" s="38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</row>
    <row r="16" spans="1:22" ht="12">
      <c r="A16" s="31">
        <v>3216</v>
      </c>
      <c r="B16" s="31">
        <v>3216</v>
      </c>
      <c r="C16" s="2" t="s">
        <v>136</v>
      </c>
      <c r="D16" s="21"/>
      <c r="E16" s="21"/>
      <c r="F16" s="21"/>
      <c r="G16" s="21"/>
      <c r="H16" s="38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</row>
    <row r="17" spans="1:22" ht="12">
      <c r="A17" s="31">
        <v>3217</v>
      </c>
      <c r="B17" s="31">
        <v>3217</v>
      </c>
      <c r="C17" s="2" t="s">
        <v>36</v>
      </c>
      <c r="D17" s="8"/>
      <c r="E17" s="8"/>
      <c r="F17" s="8"/>
      <c r="G17" s="8"/>
      <c r="H17" s="38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</row>
    <row r="18" spans="1:22" ht="12">
      <c r="A18" s="31">
        <v>3218</v>
      </c>
      <c r="B18" s="31">
        <v>3218</v>
      </c>
      <c r="C18" s="2" t="s">
        <v>129</v>
      </c>
      <c r="D18" s="8"/>
      <c r="E18" s="8"/>
      <c r="F18" s="8"/>
      <c r="G18" s="8"/>
      <c r="H18" s="38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</row>
    <row r="19" spans="1:22" ht="12">
      <c r="A19" s="31">
        <v>3220</v>
      </c>
      <c r="B19" s="31">
        <v>3220</v>
      </c>
      <c r="C19" s="2" t="s">
        <v>37</v>
      </c>
      <c r="D19" s="8"/>
      <c r="E19" s="8"/>
      <c r="F19" s="8"/>
      <c r="G19" s="8"/>
      <c r="H19" s="38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</row>
    <row r="20" spans="1:22" ht="12">
      <c r="A20" s="31">
        <v>3320</v>
      </c>
      <c r="B20" s="31">
        <v>3320</v>
      </c>
      <c r="C20" s="2" t="s">
        <v>38</v>
      </c>
      <c r="D20" s="8"/>
      <c r="E20" s="8"/>
      <c r="F20" s="8"/>
      <c r="G20" s="8"/>
      <c r="H20" s="38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</row>
    <row r="21" spans="1:22" ht="12">
      <c r="A21" s="31">
        <v>3321</v>
      </c>
      <c r="B21" s="31">
        <v>3321</v>
      </c>
      <c r="C21" s="2" t="s">
        <v>39</v>
      </c>
      <c r="D21" s="8"/>
      <c r="E21" s="8"/>
      <c r="F21" s="8"/>
      <c r="G21" s="8"/>
      <c r="H21" s="38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</row>
    <row r="22" spans="1:22" ht="12">
      <c r="A22" s="31">
        <v>3325</v>
      </c>
      <c r="B22" s="31">
        <v>3325</v>
      </c>
      <c r="C22" s="2" t="s">
        <v>12</v>
      </c>
      <c r="D22" s="8"/>
      <c r="E22" s="8"/>
      <c r="F22" s="8"/>
      <c r="G22" s="8"/>
      <c r="H22" s="38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</row>
    <row r="23" spans="1:22" ht="12">
      <c r="A23" s="31">
        <v>3350</v>
      </c>
      <c r="B23" s="31">
        <v>3350</v>
      </c>
      <c r="C23" s="2" t="s">
        <v>40</v>
      </c>
      <c r="D23" s="8"/>
      <c r="E23" s="8">
        <v>500</v>
      </c>
      <c r="F23" s="8">
        <v>1000</v>
      </c>
      <c r="G23" s="8">
        <v>1000</v>
      </c>
      <c r="H23" s="38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</row>
    <row r="24" spans="1:22" ht="12">
      <c r="A24" s="31">
        <v>3360</v>
      </c>
      <c r="B24" s="31">
        <v>3360</v>
      </c>
      <c r="C24" s="2" t="s">
        <v>41</v>
      </c>
      <c r="D24" s="8"/>
      <c r="E24" s="8"/>
      <c r="F24" s="8"/>
      <c r="G24" s="8"/>
      <c r="H24" s="38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</row>
    <row r="25" spans="1:22" ht="12">
      <c r="A25" s="31">
        <v>3440</v>
      </c>
      <c r="B25" s="31">
        <v>3440</v>
      </c>
      <c r="C25" s="2" t="s">
        <v>16</v>
      </c>
      <c r="D25" s="8"/>
      <c r="E25" s="8"/>
      <c r="F25" s="8"/>
      <c r="G25" s="8"/>
      <c r="H25" s="38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</row>
    <row r="26" spans="1:22" ht="12">
      <c r="A26" s="31">
        <v>3500</v>
      </c>
      <c r="B26" s="31">
        <v>3500</v>
      </c>
      <c r="C26" s="2" t="s">
        <v>13</v>
      </c>
      <c r="D26" s="8"/>
      <c r="E26" s="8"/>
      <c r="F26" s="8"/>
      <c r="G26" s="8"/>
      <c r="H26" s="38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</row>
    <row r="27" spans="1:22" ht="12">
      <c r="A27" s="31">
        <v>3605</v>
      </c>
      <c r="B27" s="31">
        <v>3605</v>
      </c>
      <c r="C27" s="2" t="s">
        <v>42</v>
      </c>
      <c r="D27" s="8"/>
      <c r="E27" s="8"/>
      <c r="F27" s="8"/>
      <c r="G27" s="8"/>
      <c r="H27" s="38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</row>
    <row r="28" spans="1:22" ht="12">
      <c r="A28" s="31">
        <v>3610</v>
      </c>
      <c r="B28" s="31">
        <v>3610</v>
      </c>
      <c r="C28" s="2" t="s">
        <v>43</v>
      </c>
      <c r="D28" s="8"/>
      <c r="E28" s="8"/>
      <c r="F28" s="8"/>
      <c r="G28" s="8"/>
      <c r="H28" s="38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</row>
    <row r="29" spans="1:22" ht="12.75">
      <c r="A29" s="31"/>
      <c r="B29" s="31"/>
      <c r="C29" s="4" t="s">
        <v>3</v>
      </c>
      <c r="D29" s="9">
        <f>SUM(D7:D28)</f>
        <v>1000</v>
      </c>
      <c r="E29" s="9">
        <f>SUM(E7:E28)</f>
        <v>28000</v>
      </c>
      <c r="F29" s="9">
        <f>SUM(F7:F28)</f>
        <v>34500</v>
      </c>
      <c r="G29" s="9">
        <f>SUM(G7:G28)</f>
        <v>34500</v>
      </c>
      <c r="H29" s="38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</row>
    <row r="30" spans="1:22" ht="12">
      <c r="A30" s="31"/>
      <c r="B30" s="31"/>
      <c r="C30" s="2"/>
      <c r="D30" s="8"/>
      <c r="E30" s="8"/>
      <c r="F30" s="8"/>
      <c r="G30" s="8"/>
      <c r="H30" s="38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</row>
    <row r="31" spans="1:22" ht="12">
      <c r="A31" s="31">
        <v>3240</v>
      </c>
      <c r="B31" s="31">
        <v>3240</v>
      </c>
      <c r="C31" s="2" t="s">
        <v>126</v>
      </c>
      <c r="D31" s="8"/>
      <c r="E31" s="8">
        <v>5000</v>
      </c>
      <c r="F31" s="8">
        <v>10000</v>
      </c>
      <c r="G31" s="8">
        <v>10000</v>
      </c>
      <c r="H31" s="38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</row>
    <row r="32" spans="1:22" ht="12">
      <c r="A32" s="31">
        <v>3441</v>
      </c>
      <c r="B32" s="31">
        <v>3441</v>
      </c>
      <c r="C32" s="2" t="s">
        <v>44</v>
      </c>
      <c r="D32" s="8"/>
      <c r="E32" s="8"/>
      <c r="F32" s="8"/>
      <c r="G32" s="8"/>
      <c r="H32" s="38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</row>
    <row r="33" spans="1:22" ht="12">
      <c r="A33" s="31">
        <v>3461</v>
      </c>
      <c r="B33" s="31">
        <v>3461</v>
      </c>
      <c r="C33" s="2" t="s">
        <v>45</v>
      </c>
      <c r="D33" s="8"/>
      <c r="E33" s="8">
        <v>10000</v>
      </c>
      <c r="F33" s="8">
        <v>20000</v>
      </c>
      <c r="G33" s="8">
        <v>20000</v>
      </c>
      <c r="H33" s="38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</row>
    <row r="34" spans="1:22" ht="12">
      <c r="A34" s="31">
        <v>3630</v>
      </c>
      <c r="B34" s="31">
        <v>3630</v>
      </c>
      <c r="C34" s="2" t="s">
        <v>46</v>
      </c>
      <c r="D34" s="8"/>
      <c r="E34" s="8"/>
      <c r="F34" s="8"/>
      <c r="G34" s="8"/>
      <c r="H34" s="38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</row>
    <row r="35" spans="1:22" ht="12">
      <c r="A35" s="31">
        <v>3800</v>
      </c>
      <c r="B35" s="31">
        <v>3800</v>
      </c>
      <c r="C35" s="2" t="s">
        <v>115</v>
      </c>
      <c r="D35" s="8"/>
      <c r="E35" s="8"/>
      <c r="F35" s="8"/>
      <c r="G35" s="8"/>
      <c r="H35" s="38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</row>
    <row r="36" spans="1:22" ht="12">
      <c r="A36" s="31">
        <v>3990</v>
      </c>
      <c r="B36" s="31">
        <v>3990</v>
      </c>
      <c r="C36" s="2" t="s">
        <v>47</v>
      </c>
      <c r="D36" s="8"/>
      <c r="E36" s="8"/>
      <c r="F36" s="8"/>
      <c r="G36" s="8"/>
      <c r="H36" s="38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</row>
    <row r="37" spans="1:22" ht="12">
      <c r="A37" s="31">
        <v>3995</v>
      </c>
      <c r="B37" s="31">
        <v>3995</v>
      </c>
      <c r="C37" s="2" t="s">
        <v>17</v>
      </c>
      <c r="D37" s="8"/>
      <c r="E37" s="8"/>
      <c r="F37" s="8"/>
      <c r="G37" s="8"/>
      <c r="H37" s="38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</row>
    <row r="38" spans="1:22" ht="12.75">
      <c r="A38" s="31"/>
      <c r="B38" s="31"/>
      <c r="C38" s="4" t="s">
        <v>10</v>
      </c>
      <c r="D38" s="9">
        <f>SUM(D31:D37)</f>
        <v>0</v>
      </c>
      <c r="E38" s="9">
        <f>SUM(E31:E37)</f>
        <v>15000</v>
      </c>
      <c r="F38" s="9">
        <f>SUM(F31:F37)</f>
        <v>30000</v>
      </c>
      <c r="G38" s="9">
        <f>SUM(G31:G37)</f>
        <v>30000</v>
      </c>
      <c r="H38" s="38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</row>
    <row r="39" spans="1:22" ht="12.75">
      <c r="A39" s="32"/>
      <c r="B39" s="32"/>
      <c r="C39" s="4" t="s">
        <v>1</v>
      </c>
      <c r="D39" s="9">
        <f>D29+D38</f>
        <v>1000</v>
      </c>
      <c r="E39" s="9">
        <f>E29+E38</f>
        <v>43000</v>
      </c>
      <c r="F39" s="9">
        <f>F29+F38</f>
        <v>64500</v>
      </c>
      <c r="G39" s="9">
        <f>G29+G38</f>
        <v>64500</v>
      </c>
      <c r="H39" s="38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</row>
    <row r="40" spans="1:22" ht="12">
      <c r="A40" s="31"/>
      <c r="B40" s="31"/>
      <c r="C40" s="2"/>
      <c r="D40" s="8"/>
      <c r="E40" s="8"/>
      <c r="F40" s="8"/>
      <c r="G40" s="8"/>
      <c r="H40" s="38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</row>
    <row r="41" spans="1:22" ht="12">
      <c r="A41" s="31">
        <v>4220</v>
      </c>
      <c r="B41" s="31">
        <v>4220</v>
      </c>
      <c r="C41" s="2" t="s">
        <v>49</v>
      </c>
      <c r="D41" s="8"/>
      <c r="E41" s="8">
        <v>8000</v>
      </c>
      <c r="F41" s="8">
        <v>16000</v>
      </c>
      <c r="G41" s="8">
        <v>16000</v>
      </c>
      <c r="H41" s="38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</row>
    <row r="42" spans="1:22" ht="12">
      <c r="A42" s="31">
        <v>4221</v>
      </c>
      <c r="B42" s="31">
        <v>4221</v>
      </c>
      <c r="C42" s="2" t="s">
        <v>18</v>
      </c>
      <c r="D42" s="8"/>
      <c r="E42" s="8"/>
      <c r="F42" s="8"/>
      <c r="G42" s="8"/>
      <c r="H42" s="38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</row>
    <row r="43" spans="1:22" ht="12">
      <c r="A43" s="31">
        <v>4222</v>
      </c>
      <c r="B43" s="31">
        <v>4222</v>
      </c>
      <c r="C43" s="2" t="s">
        <v>116</v>
      </c>
      <c r="D43" s="8"/>
      <c r="E43" s="8"/>
      <c r="F43" s="8"/>
      <c r="G43" s="8"/>
      <c r="H43" s="38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</row>
    <row r="44" spans="1:22" ht="12">
      <c r="A44" s="31">
        <v>4230</v>
      </c>
      <c r="B44" s="31">
        <v>4230</v>
      </c>
      <c r="C44" s="2" t="s">
        <v>120</v>
      </c>
      <c r="D44" s="8"/>
      <c r="E44" s="8"/>
      <c r="F44" s="8"/>
      <c r="G44" s="8"/>
      <c r="H44" s="38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</row>
    <row r="45" spans="1:22" ht="12">
      <c r="A45" s="31">
        <v>4241</v>
      </c>
      <c r="B45" s="31">
        <v>4241</v>
      </c>
      <c r="C45" s="2" t="s">
        <v>51</v>
      </c>
      <c r="D45" s="8"/>
      <c r="E45" s="8"/>
      <c r="F45" s="8"/>
      <c r="G45" s="8"/>
      <c r="H45" s="38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</row>
    <row r="46" spans="1:22" ht="12">
      <c r="A46" s="31">
        <v>4247</v>
      </c>
      <c r="B46" s="31">
        <v>4247</v>
      </c>
      <c r="C46" s="2" t="s">
        <v>19</v>
      </c>
      <c r="D46" s="8"/>
      <c r="E46" s="8"/>
      <c r="F46" s="8"/>
      <c r="G46" s="8"/>
      <c r="H46" s="38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</row>
    <row r="47" spans="1:22" ht="12">
      <c r="A47" s="31">
        <v>4280</v>
      </c>
      <c r="B47" s="31">
        <v>4280</v>
      </c>
      <c r="C47" s="2" t="s">
        <v>53</v>
      </c>
      <c r="D47" s="8"/>
      <c r="E47" s="8"/>
      <c r="F47" s="8"/>
      <c r="G47" s="8"/>
      <c r="H47" s="38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</row>
    <row r="48" spans="1:22" ht="12">
      <c r="A48" s="31">
        <v>4800</v>
      </c>
      <c r="B48" s="31">
        <v>4800</v>
      </c>
      <c r="C48" s="2" t="s">
        <v>128</v>
      </c>
      <c r="D48" s="8"/>
      <c r="E48" s="8"/>
      <c r="F48" s="8"/>
      <c r="G48" s="8"/>
      <c r="H48" s="38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</row>
    <row r="49" spans="1:22" ht="12">
      <c r="A49" s="31">
        <v>6550</v>
      </c>
      <c r="B49" s="31">
        <v>6550</v>
      </c>
      <c r="C49" s="2" t="s">
        <v>74</v>
      </c>
      <c r="D49" s="8"/>
      <c r="E49" s="8">
        <v>7500</v>
      </c>
      <c r="F49" s="8">
        <v>15000</v>
      </c>
      <c r="G49" s="8">
        <v>15000</v>
      </c>
      <c r="H49" s="38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</row>
    <row r="50" spans="1:22" ht="12">
      <c r="A50" s="31">
        <v>6555</v>
      </c>
      <c r="B50" s="31">
        <v>6555</v>
      </c>
      <c r="C50" s="2" t="s">
        <v>75</v>
      </c>
      <c r="D50" s="8"/>
      <c r="E50" s="8"/>
      <c r="F50" s="8"/>
      <c r="G50" s="8"/>
      <c r="H50" s="38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</row>
    <row r="51" spans="1:22" ht="12.75">
      <c r="A51" s="32"/>
      <c r="B51" s="32"/>
      <c r="C51" s="4" t="s">
        <v>26</v>
      </c>
      <c r="D51" s="9">
        <f>SUM(D41:D50)</f>
        <v>0</v>
      </c>
      <c r="E51" s="9">
        <f>SUM(E41:E50)</f>
        <v>15500</v>
      </c>
      <c r="F51" s="9">
        <f>SUM(F41:F50)</f>
        <v>31000</v>
      </c>
      <c r="G51" s="9">
        <f>SUM(G41:G50)</f>
        <v>31000</v>
      </c>
      <c r="H51" s="38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</row>
    <row r="52" spans="1:22" ht="12">
      <c r="A52" s="31"/>
      <c r="B52" s="31"/>
      <c r="C52" s="2"/>
      <c r="D52" s="8"/>
      <c r="E52" s="8"/>
      <c r="F52" s="8"/>
      <c r="G52" s="8"/>
      <c r="H52" s="38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</row>
    <row r="53" spans="1:22" ht="12">
      <c r="A53" s="31">
        <v>4225</v>
      </c>
      <c r="B53" s="31">
        <v>4225</v>
      </c>
      <c r="C53" s="2" t="s">
        <v>121</v>
      </c>
      <c r="D53" s="8"/>
      <c r="E53" s="8"/>
      <c r="F53" s="8"/>
      <c r="G53" s="8"/>
      <c r="H53" s="38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</row>
    <row r="54" spans="1:22" ht="12">
      <c r="A54" s="31">
        <v>4226</v>
      </c>
      <c r="B54" s="31">
        <v>4226</v>
      </c>
      <c r="C54" s="2" t="s">
        <v>137</v>
      </c>
      <c r="D54" s="21"/>
      <c r="E54" s="21"/>
      <c r="F54" s="21"/>
      <c r="G54" s="21"/>
      <c r="H54" s="38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</row>
    <row r="55" spans="1:22" ht="12">
      <c r="A55" s="31">
        <v>4228</v>
      </c>
      <c r="B55" s="31">
        <v>4228</v>
      </c>
      <c r="C55" s="2" t="s">
        <v>122</v>
      </c>
      <c r="D55" s="8"/>
      <c r="E55" s="8"/>
      <c r="F55" s="8"/>
      <c r="G55" s="8"/>
      <c r="H55" s="38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</row>
    <row r="56" spans="1:22" ht="12">
      <c r="A56" s="31">
        <v>4331</v>
      </c>
      <c r="B56" s="31">
        <v>4331</v>
      </c>
      <c r="C56" s="2" t="s">
        <v>55</v>
      </c>
      <c r="D56" s="8"/>
      <c r="E56" s="8"/>
      <c r="F56" s="8"/>
      <c r="G56" s="8"/>
      <c r="H56" s="38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</row>
    <row r="57" spans="1:22" ht="12">
      <c r="A57" s="31">
        <v>7400</v>
      </c>
      <c r="B57" s="31">
        <v>7400</v>
      </c>
      <c r="C57" s="2" t="s">
        <v>94</v>
      </c>
      <c r="D57" s="8"/>
      <c r="E57" s="8"/>
      <c r="F57" s="8"/>
      <c r="G57" s="8"/>
      <c r="H57" s="38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</row>
    <row r="58" spans="1:22" ht="12.75">
      <c r="A58" s="32"/>
      <c r="B58" s="32"/>
      <c r="C58" s="4" t="s">
        <v>27</v>
      </c>
      <c r="D58" s="9">
        <f>SUM(D53:D57)</f>
        <v>0</v>
      </c>
      <c r="E58" s="9">
        <f>SUM(E53:E57)</f>
        <v>0</v>
      </c>
      <c r="F58" s="9">
        <f>SUM(F53:F57)</f>
        <v>0</v>
      </c>
      <c r="G58" s="9">
        <f>SUM(G53:G57)</f>
        <v>0</v>
      </c>
      <c r="H58" s="38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</row>
    <row r="59" spans="1:22" ht="12">
      <c r="A59" s="31"/>
      <c r="B59" s="31"/>
      <c r="C59" s="2"/>
      <c r="D59" s="8"/>
      <c r="E59" s="8"/>
      <c r="F59" s="8"/>
      <c r="G59" s="8"/>
      <c r="H59" s="38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</row>
    <row r="60" spans="1:22" ht="12">
      <c r="A60" s="31">
        <v>4300</v>
      </c>
      <c r="B60" s="31">
        <v>4300</v>
      </c>
      <c r="C60" s="2" t="s">
        <v>54</v>
      </c>
      <c r="D60" s="8"/>
      <c r="E60" s="8"/>
      <c r="F60" s="8"/>
      <c r="G60" s="8"/>
      <c r="H60" s="38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</row>
    <row r="61" spans="1:22" ht="12">
      <c r="A61" s="31">
        <v>4400</v>
      </c>
      <c r="B61" s="31">
        <v>4400</v>
      </c>
      <c r="C61" s="2" t="s">
        <v>123</v>
      </c>
      <c r="D61" s="8"/>
      <c r="E61" s="8"/>
      <c r="F61" s="8"/>
      <c r="G61" s="8"/>
      <c r="H61" s="38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</row>
    <row r="62" spans="1:22" ht="12">
      <c r="A62" s="31">
        <v>4990</v>
      </c>
      <c r="B62" s="31">
        <v>4990</v>
      </c>
      <c r="C62" s="2" t="s">
        <v>56</v>
      </c>
      <c r="D62" s="8"/>
      <c r="E62" s="8"/>
      <c r="F62" s="8"/>
      <c r="G62" s="8"/>
      <c r="H62" s="38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</row>
    <row r="63" spans="1:22" ht="12.75">
      <c r="A63" s="32"/>
      <c r="B63" s="32"/>
      <c r="C63" s="4" t="s">
        <v>28</v>
      </c>
      <c r="D63" s="9">
        <f>SUM(D60:D62)</f>
        <v>0</v>
      </c>
      <c r="E63" s="9">
        <f>SUM(E60:E62)</f>
        <v>0</v>
      </c>
      <c r="F63" s="9">
        <f>SUM(F60:F62)</f>
        <v>0</v>
      </c>
      <c r="G63" s="9">
        <f>SUM(G60:G62)</f>
        <v>0</v>
      </c>
      <c r="H63" s="38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</row>
    <row r="64" spans="1:22" ht="12">
      <c r="A64" s="31"/>
      <c r="B64" s="31"/>
      <c r="C64" s="2"/>
      <c r="D64" s="8"/>
      <c r="E64" s="8"/>
      <c r="F64" s="8"/>
      <c r="G64" s="8"/>
      <c r="H64" s="38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</row>
    <row r="65" spans="1:22" ht="12.75">
      <c r="A65" s="32"/>
      <c r="B65" s="32"/>
      <c r="C65" s="4" t="s">
        <v>4</v>
      </c>
      <c r="D65" s="9">
        <f>+D63+D58+D51</f>
        <v>0</v>
      </c>
      <c r="E65" s="9">
        <f>+E63+E58+E51</f>
        <v>15500</v>
      </c>
      <c r="F65" s="9">
        <f>+F63+F58+F51</f>
        <v>31000</v>
      </c>
      <c r="G65" s="9">
        <f>+G63+G58+G51</f>
        <v>31000</v>
      </c>
      <c r="H65" s="38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</row>
    <row r="66" spans="1:22" ht="12">
      <c r="A66" s="31"/>
      <c r="B66" s="31"/>
      <c r="C66" s="2"/>
      <c r="D66" s="8"/>
      <c r="E66" s="8"/>
      <c r="F66" s="8"/>
      <c r="G66" s="8"/>
      <c r="H66" s="38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</row>
    <row r="67" spans="1:22" ht="12">
      <c r="A67" s="31">
        <v>4240</v>
      </c>
      <c r="B67" s="31">
        <v>4240</v>
      </c>
      <c r="C67" s="2" t="s">
        <v>50</v>
      </c>
      <c r="D67" s="8"/>
      <c r="E67" s="8">
        <v>7000</v>
      </c>
      <c r="F67" s="8">
        <v>14000</v>
      </c>
      <c r="G67" s="8">
        <v>14000</v>
      </c>
      <c r="H67" s="38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</row>
    <row r="68" spans="1:22" ht="12">
      <c r="A68" s="31">
        <v>4250</v>
      </c>
      <c r="B68" s="31">
        <v>4250</v>
      </c>
      <c r="C68" s="2" t="s">
        <v>52</v>
      </c>
      <c r="D68" s="8"/>
      <c r="E68" s="8"/>
      <c r="F68" s="8"/>
      <c r="G68" s="8"/>
      <c r="H68" s="38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</row>
    <row r="69" spans="1:22" ht="12">
      <c r="A69" s="31">
        <v>5000</v>
      </c>
      <c r="B69" s="31">
        <v>5000</v>
      </c>
      <c r="C69" s="2" t="s">
        <v>57</v>
      </c>
      <c r="D69" s="8"/>
      <c r="E69" s="8"/>
      <c r="F69" s="8"/>
      <c r="G69" s="8"/>
      <c r="H69" s="38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</row>
    <row r="70" spans="1:22" ht="12">
      <c r="A70" s="31">
        <v>5006</v>
      </c>
      <c r="B70" s="31">
        <v>5006</v>
      </c>
      <c r="C70" s="2" t="s">
        <v>111</v>
      </c>
      <c r="D70" s="8"/>
      <c r="E70" s="8"/>
      <c r="F70" s="8"/>
      <c r="G70" s="8"/>
      <c r="H70" s="38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</row>
    <row r="71" spans="1:22" ht="12">
      <c r="A71" s="31">
        <v>5007</v>
      </c>
      <c r="B71" s="31">
        <v>5007</v>
      </c>
      <c r="C71" s="2" t="s">
        <v>25</v>
      </c>
      <c r="D71" s="8"/>
      <c r="E71" s="8"/>
      <c r="F71" s="8"/>
      <c r="G71" s="8"/>
      <c r="H71" s="38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</row>
    <row r="72" spans="1:22" ht="12">
      <c r="A72" s="31">
        <v>5008</v>
      </c>
      <c r="B72" s="31">
        <v>5008</v>
      </c>
      <c r="C72" s="2" t="s">
        <v>117</v>
      </c>
      <c r="D72" s="8"/>
      <c r="E72" s="8"/>
      <c r="F72" s="8"/>
      <c r="G72" s="8"/>
      <c r="H72" s="38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</row>
    <row r="73" spans="1:22" ht="12">
      <c r="A73" s="31">
        <v>5010</v>
      </c>
      <c r="B73" s="31">
        <v>5010</v>
      </c>
      <c r="C73" s="2" t="s">
        <v>58</v>
      </c>
      <c r="D73" s="8"/>
      <c r="E73" s="8"/>
      <c r="F73" s="8"/>
      <c r="G73" s="8"/>
      <c r="H73" s="38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</row>
    <row r="74" spans="1:22" ht="12">
      <c r="A74" s="31">
        <v>5040</v>
      </c>
      <c r="B74" s="31">
        <v>5040</v>
      </c>
      <c r="C74" s="2" t="s">
        <v>15</v>
      </c>
      <c r="D74" s="8"/>
      <c r="E74" s="8"/>
      <c r="F74" s="8"/>
      <c r="G74" s="8"/>
      <c r="H74" s="38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</row>
    <row r="75" spans="1:22" ht="12">
      <c r="A75" s="31">
        <v>5050</v>
      </c>
      <c r="B75" s="31">
        <v>5050</v>
      </c>
      <c r="C75" s="2" t="s">
        <v>124</v>
      </c>
      <c r="D75" s="8"/>
      <c r="E75" s="8"/>
      <c r="F75" s="8"/>
      <c r="G75" s="8"/>
      <c r="H75" s="38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</row>
    <row r="76" spans="1:22" ht="12">
      <c r="A76" s="31">
        <v>5090</v>
      </c>
      <c r="B76" s="31">
        <v>5090</v>
      </c>
      <c r="C76" s="2" t="s">
        <v>59</v>
      </c>
      <c r="D76" s="8"/>
      <c r="E76" s="8"/>
      <c r="F76" s="8"/>
      <c r="G76" s="8"/>
      <c r="H76" s="38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</row>
    <row r="77" spans="1:22" ht="12">
      <c r="A77" s="31">
        <v>5100</v>
      </c>
      <c r="B77" s="31">
        <v>5100</v>
      </c>
      <c r="C77" s="2" t="s">
        <v>20</v>
      </c>
      <c r="D77" s="8"/>
      <c r="E77" s="8"/>
      <c r="F77" s="8"/>
      <c r="G77" s="8"/>
      <c r="H77" s="38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</row>
    <row r="78" spans="1:22" ht="12">
      <c r="A78" s="31">
        <v>5180</v>
      </c>
      <c r="B78" s="31">
        <v>5180</v>
      </c>
      <c r="C78" s="2" t="s">
        <v>60</v>
      </c>
      <c r="D78" s="8"/>
      <c r="E78" s="8"/>
      <c r="F78" s="8"/>
      <c r="G78" s="8"/>
      <c r="H78" s="38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</row>
    <row r="79" spans="1:22" ht="12">
      <c r="A79" s="31">
        <v>5182</v>
      </c>
      <c r="B79" s="31">
        <v>5182</v>
      </c>
      <c r="C79" s="2" t="s">
        <v>61</v>
      </c>
      <c r="D79" s="8"/>
      <c r="E79" s="8"/>
      <c r="F79" s="8"/>
      <c r="G79" s="8"/>
      <c r="H79" s="38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</row>
    <row r="80" spans="1:22" ht="12">
      <c r="A80" s="31">
        <v>5210</v>
      </c>
      <c r="B80" s="31">
        <v>5210</v>
      </c>
      <c r="C80" s="2" t="s">
        <v>62</v>
      </c>
      <c r="D80" s="8"/>
      <c r="E80" s="8"/>
      <c r="F80" s="8"/>
      <c r="G80" s="8"/>
      <c r="H80" s="38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</row>
    <row r="81" spans="1:22" ht="12">
      <c r="A81" s="31">
        <v>5230</v>
      </c>
      <c r="B81" s="31">
        <v>5230</v>
      </c>
      <c r="C81" s="2" t="s">
        <v>21</v>
      </c>
      <c r="D81" s="8"/>
      <c r="E81" s="8"/>
      <c r="F81" s="8"/>
      <c r="G81" s="8"/>
      <c r="H81" s="38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</row>
    <row r="82" spans="1:22" ht="12">
      <c r="A82" s="31">
        <v>5231</v>
      </c>
      <c r="B82" s="31">
        <v>5231</v>
      </c>
      <c r="C82" s="2" t="s">
        <v>22</v>
      </c>
      <c r="D82" s="8"/>
      <c r="E82" s="8"/>
      <c r="F82" s="8"/>
      <c r="G82" s="8"/>
      <c r="H82" s="38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</row>
    <row r="83" spans="1:22" ht="12">
      <c r="A83" s="31">
        <v>5250</v>
      </c>
      <c r="B83" s="31">
        <v>5250</v>
      </c>
      <c r="C83" s="2" t="s">
        <v>63</v>
      </c>
      <c r="D83" s="8"/>
      <c r="E83" s="8"/>
      <c r="F83" s="8"/>
      <c r="G83" s="8"/>
      <c r="H83" s="38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</row>
    <row r="84" spans="1:22" ht="12">
      <c r="A84" s="31">
        <v>5290</v>
      </c>
      <c r="B84" s="31">
        <v>5290</v>
      </c>
      <c r="C84" s="2" t="s">
        <v>64</v>
      </c>
      <c r="D84" s="8"/>
      <c r="E84" s="8"/>
      <c r="F84" s="8"/>
      <c r="G84" s="8"/>
      <c r="H84" s="38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</row>
    <row r="85" spans="1:22" ht="12">
      <c r="A85" s="31">
        <v>5330</v>
      </c>
      <c r="B85" s="31">
        <v>5330</v>
      </c>
      <c r="C85" s="2" t="s">
        <v>65</v>
      </c>
      <c r="D85" s="8"/>
      <c r="E85" s="8"/>
      <c r="F85" s="8"/>
      <c r="G85" s="8"/>
      <c r="H85" s="38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</row>
    <row r="86" spans="1:22" ht="12">
      <c r="A86" s="31">
        <v>5400</v>
      </c>
      <c r="B86" s="31">
        <v>5400</v>
      </c>
      <c r="C86" s="2" t="s">
        <v>66</v>
      </c>
      <c r="D86" s="8"/>
      <c r="E86" s="8"/>
      <c r="F86" s="8"/>
      <c r="G86" s="8"/>
      <c r="H86" s="38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</row>
    <row r="87" spans="1:22" ht="12">
      <c r="A87" s="31">
        <v>5425</v>
      </c>
      <c r="B87" s="31">
        <v>5425</v>
      </c>
      <c r="C87" s="2" t="s">
        <v>67</v>
      </c>
      <c r="D87" s="8"/>
      <c r="E87" s="8"/>
      <c r="F87" s="8"/>
      <c r="G87" s="8"/>
      <c r="H87" s="38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</row>
    <row r="88" spans="1:22" ht="12">
      <c r="A88" s="31">
        <v>5800</v>
      </c>
      <c r="B88" s="31">
        <v>5800</v>
      </c>
      <c r="C88" s="2" t="s">
        <v>23</v>
      </c>
      <c r="D88" s="8"/>
      <c r="E88" s="8"/>
      <c r="F88" s="8"/>
      <c r="G88" s="8"/>
      <c r="H88" s="38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</row>
    <row r="89" spans="1:22" ht="12">
      <c r="A89" s="31">
        <v>5910</v>
      </c>
      <c r="B89" s="31">
        <v>5910</v>
      </c>
      <c r="C89" s="2" t="s">
        <v>119</v>
      </c>
      <c r="D89" s="8"/>
      <c r="E89" s="8"/>
      <c r="F89" s="8"/>
      <c r="G89" s="8"/>
      <c r="H89" s="38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</row>
    <row r="90" spans="1:22" ht="12">
      <c r="A90" s="31">
        <v>5950</v>
      </c>
      <c r="B90" s="31">
        <v>5950</v>
      </c>
      <c r="C90" s="6" t="s">
        <v>68</v>
      </c>
      <c r="D90" s="8"/>
      <c r="E90" s="8"/>
      <c r="F90" s="8"/>
      <c r="G90" s="8"/>
      <c r="H90" s="38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</row>
    <row r="91" spans="1:22" ht="12">
      <c r="A91" s="31">
        <v>5990</v>
      </c>
      <c r="B91" s="31">
        <v>5990</v>
      </c>
      <c r="C91" s="2" t="s">
        <v>69</v>
      </c>
      <c r="D91" s="8"/>
      <c r="E91" s="8"/>
      <c r="F91" s="8"/>
      <c r="G91" s="8"/>
      <c r="H91" s="38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</row>
    <row r="92" spans="1:22" ht="12">
      <c r="A92" s="31">
        <v>7100</v>
      </c>
      <c r="B92" s="31">
        <v>7100</v>
      </c>
      <c r="C92" s="2" t="s">
        <v>91</v>
      </c>
      <c r="D92" s="8"/>
      <c r="E92" s="8"/>
      <c r="F92" s="8"/>
      <c r="G92" s="8"/>
      <c r="H92" s="38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</row>
    <row r="93" spans="1:22" ht="12.75">
      <c r="A93" s="32"/>
      <c r="B93" s="32"/>
      <c r="C93" s="4" t="s">
        <v>5</v>
      </c>
      <c r="D93" s="9">
        <f>SUM(D67:D92)</f>
        <v>0</v>
      </c>
      <c r="E93" s="9">
        <f>SUM(E67:E92)</f>
        <v>7000</v>
      </c>
      <c r="F93" s="9">
        <f>SUM(F67:F92)</f>
        <v>14000</v>
      </c>
      <c r="G93" s="9">
        <f>SUM(G67:G92)</f>
        <v>14000</v>
      </c>
      <c r="H93" s="38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</row>
    <row r="94" spans="1:22" ht="12">
      <c r="A94" s="31"/>
      <c r="B94" s="31"/>
      <c r="C94" s="2"/>
      <c r="D94" s="8"/>
      <c r="E94" s="8"/>
      <c r="F94" s="8"/>
      <c r="G94" s="8"/>
      <c r="H94" s="38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</row>
    <row r="95" spans="1:22" ht="12">
      <c r="A95" s="31">
        <v>4120</v>
      </c>
      <c r="B95" s="31">
        <v>4120</v>
      </c>
      <c r="C95" s="2" t="s">
        <v>48</v>
      </c>
      <c r="D95" s="8"/>
      <c r="E95" s="8"/>
      <c r="F95" s="8"/>
      <c r="G95" s="8"/>
      <c r="H95" s="38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</row>
    <row r="96" spans="1:22" ht="12">
      <c r="A96" s="31">
        <v>6320</v>
      </c>
      <c r="B96" s="31">
        <v>6320</v>
      </c>
      <c r="C96" s="2" t="s">
        <v>70</v>
      </c>
      <c r="D96" s="8"/>
      <c r="E96" s="8"/>
      <c r="F96" s="8"/>
      <c r="G96" s="8"/>
      <c r="H96" s="38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</row>
    <row r="97" spans="1:22" ht="12">
      <c r="A97" s="31">
        <v>6340</v>
      </c>
      <c r="B97" s="31">
        <v>6340</v>
      </c>
      <c r="C97" s="2" t="s">
        <v>71</v>
      </c>
      <c r="D97" s="8"/>
      <c r="E97" s="8"/>
      <c r="F97" s="8"/>
      <c r="G97" s="8"/>
      <c r="H97" s="38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</row>
    <row r="98" spans="1:22" ht="12">
      <c r="A98" s="31">
        <v>6400</v>
      </c>
      <c r="B98" s="31">
        <v>6400</v>
      </c>
      <c r="C98" s="2" t="s">
        <v>125</v>
      </c>
      <c r="D98" s="8"/>
      <c r="E98" s="8"/>
      <c r="F98" s="8"/>
      <c r="G98" s="8"/>
      <c r="H98" s="38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</row>
    <row r="99" spans="1:22" ht="12">
      <c r="A99" s="31">
        <v>6420</v>
      </c>
      <c r="B99" s="31">
        <v>6420</v>
      </c>
      <c r="C99" s="2" t="s">
        <v>72</v>
      </c>
      <c r="D99" s="8"/>
      <c r="E99" s="8"/>
      <c r="F99" s="8"/>
      <c r="G99" s="8"/>
      <c r="H99" s="38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</row>
    <row r="100" spans="1:22" ht="12">
      <c r="A100" s="31">
        <v>6500</v>
      </c>
      <c r="B100" s="31">
        <v>6500</v>
      </c>
      <c r="C100" s="2" t="s">
        <v>73</v>
      </c>
      <c r="D100" s="8"/>
      <c r="E100" s="8"/>
      <c r="F100" s="8"/>
      <c r="G100" s="8"/>
      <c r="H100" s="38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</row>
    <row r="101" spans="1:22" ht="12">
      <c r="A101" s="31">
        <v>6600</v>
      </c>
      <c r="B101" s="31">
        <v>6600</v>
      </c>
      <c r="C101" s="2" t="s">
        <v>76</v>
      </c>
      <c r="D101" s="8"/>
      <c r="E101" s="8"/>
      <c r="F101" s="8"/>
      <c r="G101" s="8"/>
      <c r="H101" s="38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</row>
    <row r="102" spans="1:22" ht="12">
      <c r="A102" s="31">
        <v>6620</v>
      </c>
      <c r="B102" s="31">
        <v>6620</v>
      </c>
      <c r="C102" s="2" t="s">
        <v>77</v>
      </c>
      <c r="D102" s="8"/>
      <c r="E102" s="8"/>
      <c r="F102" s="8"/>
      <c r="G102" s="8"/>
      <c r="H102" s="38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</row>
    <row r="103" spans="1:22" ht="12">
      <c r="A103" s="31">
        <v>6625</v>
      </c>
      <c r="B103" s="31">
        <v>6625</v>
      </c>
      <c r="C103" s="2" t="s">
        <v>78</v>
      </c>
      <c r="D103" s="8"/>
      <c r="E103" s="8"/>
      <c r="F103" s="8"/>
      <c r="G103" s="8"/>
      <c r="H103" s="38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</row>
    <row r="104" spans="1:22" ht="12">
      <c r="A104" s="31">
        <v>6630</v>
      </c>
      <c r="B104" s="31">
        <v>6630</v>
      </c>
      <c r="C104" s="2" t="s">
        <v>79</v>
      </c>
      <c r="D104" s="8"/>
      <c r="E104" s="8">
        <v>7500</v>
      </c>
      <c r="F104" s="8">
        <v>15000</v>
      </c>
      <c r="G104" s="8">
        <v>15000</v>
      </c>
      <c r="H104" s="38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</row>
    <row r="105" spans="1:22" ht="12">
      <c r="A105" s="31">
        <v>6700</v>
      </c>
      <c r="B105" s="31">
        <v>6700</v>
      </c>
      <c r="C105" s="2" t="s">
        <v>80</v>
      </c>
      <c r="D105" s="8"/>
      <c r="E105" s="8"/>
      <c r="F105" s="8"/>
      <c r="G105" s="8"/>
      <c r="H105" s="38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</row>
    <row r="106" spans="1:22" ht="12">
      <c r="A106" s="31">
        <v>6710</v>
      </c>
      <c r="B106" s="31">
        <v>6710</v>
      </c>
      <c r="C106" s="2" t="s">
        <v>81</v>
      </c>
      <c r="D106" s="8"/>
      <c r="E106" s="8"/>
      <c r="F106" s="8"/>
      <c r="G106" s="8"/>
      <c r="H106" s="38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</row>
    <row r="107" spans="1:22" ht="12">
      <c r="A107" s="31">
        <v>6790</v>
      </c>
      <c r="B107" s="31">
        <v>6790</v>
      </c>
      <c r="C107" s="2" t="s">
        <v>82</v>
      </c>
      <c r="D107" s="8"/>
      <c r="E107" s="8"/>
      <c r="F107" s="8"/>
      <c r="G107" s="8"/>
      <c r="H107" s="38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</row>
    <row r="108" spans="1:22" ht="12">
      <c r="A108" s="31">
        <v>6800</v>
      </c>
      <c r="B108" s="31">
        <v>6800</v>
      </c>
      <c r="C108" s="2" t="s">
        <v>83</v>
      </c>
      <c r="D108" s="8"/>
      <c r="E108" s="8"/>
      <c r="F108" s="8"/>
      <c r="G108" s="8"/>
      <c r="H108" s="38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</row>
    <row r="109" spans="1:22" ht="12">
      <c r="A109" s="31">
        <v>6815</v>
      </c>
      <c r="B109" s="31">
        <v>6815</v>
      </c>
      <c r="C109" s="2" t="s">
        <v>84</v>
      </c>
      <c r="D109" s="8"/>
      <c r="E109" s="8">
        <v>1000</v>
      </c>
      <c r="F109" s="8">
        <v>2000</v>
      </c>
      <c r="G109" s="8">
        <v>2000</v>
      </c>
      <c r="H109" s="38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</row>
    <row r="110" spans="1:22" ht="12">
      <c r="A110" s="31">
        <v>6820</v>
      </c>
      <c r="B110" s="31">
        <v>6820</v>
      </c>
      <c r="C110" s="2" t="s">
        <v>85</v>
      </c>
      <c r="D110" s="8"/>
      <c r="E110" s="8"/>
      <c r="F110" s="8"/>
      <c r="G110" s="8"/>
      <c r="H110" s="38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</row>
    <row r="111" spans="1:22" ht="12">
      <c r="A111" s="31">
        <v>6860</v>
      </c>
      <c r="B111" s="31">
        <v>6860</v>
      </c>
      <c r="C111" s="2" t="s">
        <v>86</v>
      </c>
      <c r="D111" s="8"/>
      <c r="E111" s="8"/>
      <c r="F111" s="8"/>
      <c r="G111" s="8"/>
      <c r="H111" s="38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</row>
    <row r="112" spans="1:22" ht="12">
      <c r="A112" s="31">
        <v>6900</v>
      </c>
      <c r="B112" s="31">
        <v>6900</v>
      </c>
      <c r="C112" s="2" t="s">
        <v>87</v>
      </c>
      <c r="D112" s="8"/>
      <c r="E112" s="8"/>
      <c r="F112" s="8"/>
      <c r="G112" s="8"/>
      <c r="H112" s="38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</row>
    <row r="113" spans="1:22" ht="12">
      <c r="A113" s="31">
        <v>6920</v>
      </c>
      <c r="B113" s="31">
        <v>6920</v>
      </c>
      <c r="C113" s="2" t="s">
        <v>88</v>
      </c>
      <c r="D113" s="8"/>
      <c r="E113" s="8"/>
      <c r="F113" s="8"/>
      <c r="G113" s="8"/>
      <c r="H113" s="38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</row>
    <row r="114" spans="1:22" ht="12">
      <c r="A114" s="31">
        <v>6930</v>
      </c>
      <c r="B114" s="31">
        <v>6930</v>
      </c>
      <c r="C114" s="2" t="s">
        <v>89</v>
      </c>
      <c r="D114" s="8"/>
      <c r="E114" s="8"/>
      <c r="F114" s="8"/>
      <c r="G114" s="8"/>
      <c r="H114" s="38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</row>
    <row r="115" spans="1:22" ht="12">
      <c r="A115" s="31">
        <v>6940</v>
      </c>
      <c r="B115" s="31">
        <v>6940</v>
      </c>
      <c r="C115" s="2" t="s">
        <v>90</v>
      </c>
      <c r="D115" s="8"/>
      <c r="E115" s="8"/>
      <c r="F115" s="8"/>
      <c r="G115" s="8"/>
      <c r="H115" s="38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</row>
    <row r="116" spans="1:22" ht="12">
      <c r="A116" s="31">
        <v>7140</v>
      </c>
      <c r="B116" s="31">
        <v>7140</v>
      </c>
      <c r="C116" s="2" t="s">
        <v>92</v>
      </c>
      <c r="D116" s="8"/>
      <c r="E116" s="8"/>
      <c r="F116" s="8"/>
      <c r="G116" s="8"/>
      <c r="H116" s="38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</row>
    <row r="117" spans="1:22" ht="12">
      <c r="A117" s="31">
        <v>7320</v>
      </c>
      <c r="B117" s="31">
        <v>7320</v>
      </c>
      <c r="C117" s="2" t="s">
        <v>93</v>
      </c>
      <c r="D117" s="8"/>
      <c r="E117" s="8"/>
      <c r="F117" s="8"/>
      <c r="G117" s="8"/>
      <c r="H117" s="38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</row>
    <row r="118" spans="1:22" ht="12">
      <c r="A118" s="31">
        <v>7430</v>
      </c>
      <c r="B118" s="31">
        <v>7430</v>
      </c>
      <c r="C118" s="2" t="s">
        <v>95</v>
      </c>
      <c r="D118" s="8"/>
      <c r="E118" s="8"/>
      <c r="F118" s="8"/>
      <c r="G118" s="8"/>
      <c r="H118" s="38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</row>
    <row r="119" spans="1:22" ht="12">
      <c r="A119" s="31">
        <v>7500</v>
      </c>
      <c r="B119" s="31">
        <v>7500</v>
      </c>
      <c r="C119" s="2" t="s">
        <v>96</v>
      </c>
      <c r="D119" s="8"/>
      <c r="E119" s="8"/>
      <c r="F119" s="8"/>
      <c r="G119" s="8"/>
      <c r="H119" s="38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</row>
    <row r="120" spans="1:22" ht="12">
      <c r="A120" s="31">
        <v>7601</v>
      </c>
      <c r="B120" s="31">
        <v>7601</v>
      </c>
      <c r="C120" s="2" t="s">
        <v>97</v>
      </c>
      <c r="D120" s="8"/>
      <c r="E120" s="8"/>
      <c r="F120" s="8"/>
      <c r="G120" s="8"/>
      <c r="H120" s="38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</row>
    <row r="121" spans="1:22" ht="12">
      <c r="A121" s="31">
        <v>7740</v>
      </c>
      <c r="B121" s="31">
        <v>7740</v>
      </c>
      <c r="C121" s="2" t="s">
        <v>98</v>
      </c>
      <c r="D121" s="8"/>
      <c r="E121" s="8"/>
      <c r="F121" s="8"/>
      <c r="G121" s="8"/>
      <c r="H121" s="38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</row>
    <row r="122" spans="1:22" ht="12">
      <c r="A122" s="31">
        <v>7770</v>
      </c>
      <c r="B122" s="31">
        <v>7770</v>
      </c>
      <c r="C122" s="2" t="s">
        <v>99</v>
      </c>
      <c r="D122" s="8"/>
      <c r="E122" s="8"/>
      <c r="F122" s="8"/>
      <c r="G122" s="8"/>
      <c r="H122" s="38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</row>
    <row r="123" spans="1:22" ht="12">
      <c r="A123" s="31">
        <v>7780</v>
      </c>
      <c r="B123" s="31">
        <v>7780</v>
      </c>
      <c r="C123" s="2" t="s">
        <v>100</v>
      </c>
      <c r="D123" s="8"/>
      <c r="E123" s="8"/>
      <c r="F123" s="8"/>
      <c r="G123" s="8"/>
      <c r="H123" s="38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</row>
    <row r="124" spans="1:22" ht="12">
      <c r="A124" s="31">
        <v>7790</v>
      </c>
      <c r="B124" s="31">
        <v>7790</v>
      </c>
      <c r="C124" s="2" t="s">
        <v>101</v>
      </c>
      <c r="D124" s="8"/>
      <c r="E124" s="8">
        <v>1000</v>
      </c>
      <c r="F124" s="8">
        <v>2000</v>
      </c>
      <c r="G124" s="8">
        <v>2000</v>
      </c>
      <c r="H124" s="38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</row>
    <row r="125" spans="1:22" ht="12">
      <c r="A125" s="31">
        <v>7791</v>
      </c>
      <c r="B125" s="31">
        <v>7791</v>
      </c>
      <c r="C125" s="2" t="s">
        <v>110</v>
      </c>
      <c r="D125" s="8"/>
      <c r="E125" s="8"/>
      <c r="F125" s="8"/>
      <c r="G125" s="8"/>
      <c r="H125" s="38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</row>
    <row r="126" spans="1:22" ht="12">
      <c r="A126" s="31">
        <v>7795</v>
      </c>
      <c r="B126" s="31">
        <v>7795</v>
      </c>
      <c r="C126" s="2" t="s">
        <v>112</v>
      </c>
      <c r="D126" s="8"/>
      <c r="E126" s="8">
        <v>200</v>
      </c>
      <c r="F126" s="8">
        <v>400</v>
      </c>
      <c r="G126" s="8">
        <v>400</v>
      </c>
      <c r="H126" s="38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</row>
    <row r="127" spans="1:22" ht="12">
      <c r="A127" s="31">
        <v>7796</v>
      </c>
      <c r="B127" s="31">
        <v>7796</v>
      </c>
      <c r="C127" s="2" t="s">
        <v>113</v>
      </c>
      <c r="D127" s="8"/>
      <c r="E127" s="8"/>
      <c r="F127" s="8"/>
      <c r="G127" s="8"/>
      <c r="H127" s="38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</row>
    <row r="128" spans="1:22" ht="12">
      <c r="A128" s="31">
        <v>7797</v>
      </c>
      <c r="B128" s="31">
        <v>7797</v>
      </c>
      <c r="C128" s="2" t="s">
        <v>114</v>
      </c>
      <c r="D128" s="8"/>
      <c r="E128" s="8">
        <v>50</v>
      </c>
      <c r="F128" s="8">
        <v>100</v>
      </c>
      <c r="G128" s="8">
        <v>100</v>
      </c>
      <c r="H128" s="38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</row>
    <row r="129" spans="1:22" ht="12">
      <c r="A129" s="31">
        <v>7798</v>
      </c>
      <c r="B129" s="31">
        <v>7798</v>
      </c>
      <c r="C129" s="2" t="s">
        <v>118</v>
      </c>
      <c r="D129" s="8"/>
      <c r="E129" s="8"/>
      <c r="F129" s="8"/>
      <c r="G129" s="8"/>
      <c r="H129" s="38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</row>
    <row r="130" spans="1:22" ht="12">
      <c r="A130" s="31">
        <v>7799</v>
      </c>
      <c r="B130" s="31">
        <v>7799</v>
      </c>
      <c r="C130" s="2" t="s">
        <v>127</v>
      </c>
      <c r="D130" s="8"/>
      <c r="E130" s="8"/>
      <c r="F130" s="8"/>
      <c r="G130" s="8"/>
      <c r="H130" s="38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</row>
    <row r="131" spans="1:22" ht="12">
      <c r="A131" s="31">
        <v>7830</v>
      </c>
      <c r="B131" s="31">
        <v>7830</v>
      </c>
      <c r="C131" s="2" t="s">
        <v>102</v>
      </c>
      <c r="D131" s="8"/>
      <c r="E131" s="8"/>
      <c r="F131" s="8"/>
      <c r="G131" s="8"/>
      <c r="H131" s="38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</row>
    <row r="132" spans="1:22" ht="12">
      <c r="A132" s="31">
        <v>7990</v>
      </c>
      <c r="B132" s="31">
        <v>7990</v>
      </c>
      <c r="C132" s="2" t="s">
        <v>103</v>
      </c>
      <c r="D132" s="8"/>
      <c r="E132" s="8"/>
      <c r="F132" s="8"/>
      <c r="G132" s="8"/>
      <c r="H132" s="38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</row>
    <row r="133" spans="1:22" ht="12">
      <c r="A133" s="31"/>
      <c r="B133" s="31"/>
      <c r="C133" s="2"/>
      <c r="D133" s="8"/>
      <c r="E133" s="8"/>
      <c r="F133" s="8"/>
      <c r="G133" s="8"/>
      <c r="H133" s="38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</row>
    <row r="134" spans="1:22" ht="12.75">
      <c r="A134" s="32"/>
      <c r="B134" s="32"/>
      <c r="C134" s="4" t="s">
        <v>6</v>
      </c>
      <c r="D134" s="9">
        <f>SUM(D95:D133)</f>
        <v>0</v>
      </c>
      <c r="E134" s="9">
        <f>SUM(E95:E133)</f>
        <v>9750</v>
      </c>
      <c r="F134" s="9">
        <f>SUM(F95:F133)</f>
        <v>19500</v>
      </c>
      <c r="G134" s="9">
        <f>SUM(G95:G133)</f>
        <v>19500</v>
      </c>
      <c r="H134" s="38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</row>
    <row r="135" spans="1:22" ht="12.75">
      <c r="A135" s="32"/>
      <c r="B135" s="32"/>
      <c r="C135" s="4"/>
      <c r="D135" s="9"/>
      <c r="E135" s="9"/>
      <c r="F135" s="9"/>
      <c r="G135" s="9"/>
      <c r="H135" s="38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</row>
    <row r="136" spans="1:22" ht="12">
      <c r="A136" s="31">
        <v>6000</v>
      </c>
      <c r="B136" s="31">
        <v>6000</v>
      </c>
      <c r="C136" s="2" t="s">
        <v>104</v>
      </c>
      <c r="D136" s="8"/>
      <c r="E136" s="8"/>
      <c r="F136" s="8"/>
      <c r="G136" s="8"/>
      <c r="H136" s="38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</row>
    <row r="137" spans="1:22" ht="12">
      <c r="A137" s="31">
        <v>6010</v>
      </c>
      <c r="B137" s="31">
        <v>6010</v>
      </c>
      <c r="C137" s="2" t="s">
        <v>105</v>
      </c>
      <c r="D137" s="8"/>
      <c r="E137" s="8"/>
      <c r="F137" s="8"/>
      <c r="G137" s="8"/>
      <c r="H137" s="38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</row>
    <row r="138" spans="1:22" ht="12.75">
      <c r="A138" s="32"/>
      <c r="B138" s="32"/>
      <c r="C138" s="4" t="s">
        <v>11</v>
      </c>
      <c r="D138" s="9">
        <f>SUM(D136:D137)</f>
        <v>0</v>
      </c>
      <c r="E138" s="9">
        <f>SUM(E136:E137)</f>
        <v>0</v>
      </c>
      <c r="F138" s="9">
        <f>SUM(F136:F137)</f>
        <v>0</v>
      </c>
      <c r="G138" s="9">
        <f>SUM(G136:G137)</f>
        <v>0</v>
      </c>
      <c r="H138" s="38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</row>
    <row r="139" spans="1:22" ht="12">
      <c r="A139" s="31"/>
      <c r="B139" s="31"/>
      <c r="C139" s="2"/>
      <c r="D139" s="8"/>
      <c r="E139" s="8"/>
      <c r="F139" s="8"/>
      <c r="G139" s="8"/>
      <c r="H139" s="38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</row>
    <row r="140" spans="1:22" ht="13.5" customHeight="1">
      <c r="A140" s="32"/>
      <c r="B140" s="32"/>
      <c r="C140" s="4" t="s">
        <v>2</v>
      </c>
      <c r="D140" s="9">
        <f>D39-D65-D93-D134-D138</f>
        <v>1000</v>
      </c>
      <c r="E140" s="9">
        <f>E39-E65-E93-E134-E138</f>
        <v>10750</v>
      </c>
      <c r="F140" s="9">
        <f>F39-F65-F93-F134-F138</f>
        <v>0</v>
      </c>
      <c r="G140" s="9">
        <f>G39-G65-G93-G134-G138</f>
        <v>0</v>
      </c>
      <c r="H140" s="38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</row>
    <row r="141" spans="1:22" ht="13.5" customHeight="1">
      <c r="A141" s="31"/>
      <c r="B141" s="31"/>
      <c r="C141" s="2"/>
      <c r="D141" s="8"/>
      <c r="E141" s="8"/>
      <c r="F141" s="8"/>
      <c r="G141" s="8"/>
      <c r="H141" s="38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</row>
    <row r="142" spans="1:22" ht="13.5" customHeight="1">
      <c r="A142" s="31">
        <v>8050</v>
      </c>
      <c r="B142" s="31">
        <v>8050</v>
      </c>
      <c r="C142" s="2" t="s">
        <v>7</v>
      </c>
      <c r="D142" s="8"/>
      <c r="E142" s="8"/>
      <c r="F142" s="8"/>
      <c r="G142" s="8"/>
      <c r="H142" s="38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</row>
    <row r="143" spans="1:22" ht="13.5" customHeight="1">
      <c r="A143" s="31">
        <v>8070</v>
      </c>
      <c r="B143" s="31">
        <v>8070</v>
      </c>
      <c r="C143" s="2" t="s">
        <v>24</v>
      </c>
      <c r="D143" s="8"/>
      <c r="E143" s="8"/>
      <c r="F143" s="8"/>
      <c r="G143" s="8"/>
      <c r="H143" s="38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</row>
    <row r="144" spans="1:22" ht="13.5" customHeight="1">
      <c r="A144" s="31">
        <v>8150</v>
      </c>
      <c r="B144" s="31">
        <v>8150</v>
      </c>
      <c r="C144" s="2" t="s">
        <v>106</v>
      </c>
      <c r="D144" s="8"/>
      <c r="E144" s="8"/>
      <c r="F144" s="8"/>
      <c r="G144" s="8"/>
      <c r="H144" s="38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</row>
    <row r="145" spans="1:22" ht="13.5" customHeight="1">
      <c r="A145" s="32"/>
      <c r="B145" s="32"/>
      <c r="C145" s="4" t="s">
        <v>14</v>
      </c>
      <c r="D145" s="9">
        <f>SUM(D142:D144)</f>
        <v>0</v>
      </c>
      <c r="E145" s="9">
        <f>SUM(E142:E144)</f>
        <v>0</v>
      </c>
      <c r="F145" s="9">
        <f>SUM(F142:F144)</f>
        <v>0</v>
      </c>
      <c r="G145" s="9">
        <f>SUM(G142:G144)</f>
        <v>0</v>
      </c>
      <c r="H145" s="38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</row>
    <row r="146" spans="1:22" ht="12">
      <c r="A146" s="31"/>
      <c r="B146" s="31"/>
      <c r="C146" s="2"/>
      <c r="D146" s="8"/>
      <c r="E146" s="8"/>
      <c r="F146" s="8"/>
      <c r="G146" s="8"/>
      <c r="H146" s="38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</row>
    <row r="147" spans="1:22" ht="12.75">
      <c r="A147" s="32"/>
      <c r="B147" s="32"/>
      <c r="C147" s="5" t="s">
        <v>9</v>
      </c>
      <c r="D147" s="10">
        <f>D140-D145</f>
        <v>1000</v>
      </c>
      <c r="E147" s="10">
        <f>E140-E145</f>
        <v>10750</v>
      </c>
      <c r="F147" s="10">
        <f>F140-F145</f>
        <v>0</v>
      </c>
      <c r="G147" s="10">
        <f>G140-G145</f>
        <v>0</v>
      </c>
      <c r="H147" s="40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</row>
    <row r="148" spans="8:22" ht="15.75" customHeight="1"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</row>
    <row r="149" spans="8:22" ht="12"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</row>
    <row r="150" spans="8:22" ht="12"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</row>
    <row r="151" spans="8:22" ht="12"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</row>
    <row r="152" spans="8:22" ht="12"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</row>
    <row r="153" spans="8:22" ht="12"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</row>
    <row r="154" spans="8:22" ht="12"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</row>
    <row r="155" spans="8:22" ht="12"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</row>
    <row r="156" spans="8:22" ht="12"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</row>
    <row r="157" spans="8:22" ht="12"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</row>
    <row r="158" spans="8:22" ht="12"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</row>
    <row r="159" spans="8:22" ht="12"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</row>
    <row r="160" spans="8:22" ht="12"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</row>
    <row r="161" spans="8:22" ht="12"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</row>
    <row r="162" spans="8:22" ht="12"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</row>
    <row r="163" spans="8:22" ht="12"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</row>
    <row r="164" spans="8:22" ht="12"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</row>
    <row r="165" spans="8:22" ht="12"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</row>
  </sheetData>
  <sheetProtection/>
  <mergeCells count="1">
    <mergeCell ref="D2:H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2:V165"/>
  <sheetViews>
    <sheetView zoomScalePageLayoutView="0" workbookViewId="0" topLeftCell="A105">
      <selection activeCell="H106" sqref="H106"/>
    </sheetView>
  </sheetViews>
  <sheetFormatPr defaultColWidth="11.421875" defaultRowHeight="12.75"/>
  <cols>
    <col min="1" max="1" width="4.421875" style="29" customWidth="1"/>
    <col min="2" max="2" width="5.28125" style="29" customWidth="1"/>
    <col min="3" max="3" width="31.57421875" style="1" customWidth="1"/>
    <col min="8" max="8" width="33.28125" style="0" customWidth="1"/>
  </cols>
  <sheetData>
    <row r="2" spans="4:8" ht="12" customHeight="1">
      <c r="D2" s="25" t="s">
        <v>131</v>
      </c>
      <c r="E2" s="26"/>
      <c r="F2" s="26"/>
      <c r="G2" s="27"/>
      <c r="H2" s="28"/>
    </row>
    <row r="4" spans="4:8" ht="14.25">
      <c r="D4" s="11" t="s">
        <v>8</v>
      </c>
      <c r="E4" s="11" t="s">
        <v>8</v>
      </c>
      <c r="F4" s="11" t="s">
        <v>8</v>
      </c>
      <c r="G4" s="11" t="s">
        <v>8</v>
      </c>
      <c r="H4" s="22" t="s">
        <v>132</v>
      </c>
    </row>
    <row r="5" spans="1:8" ht="14.25">
      <c r="A5" s="30"/>
      <c r="B5" s="33"/>
      <c r="C5" s="3" t="s">
        <v>0</v>
      </c>
      <c r="D5" s="13" t="s">
        <v>107</v>
      </c>
      <c r="E5" s="13" t="s">
        <v>108</v>
      </c>
      <c r="F5" s="13" t="s">
        <v>109</v>
      </c>
      <c r="G5" s="13">
        <v>2024</v>
      </c>
      <c r="H5" s="23"/>
    </row>
    <row r="6" spans="1:22" ht="12">
      <c r="A6" s="31"/>
      <c r="B6" s="31"/>
      <c r="C6" s="2"/>
      <c r="D6" s="8"/>
      <c r="E6" s="8"/>
      <c r="F6" s="8"/>
      <c r="G6" s="8"/>
      <c r="H6" s="37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</row>
    <row r="7" spans="1:22" ht="12">
      <c r="A7" s="31">
        <v>3100</v>
      </c>
      <c r="B7" s="31">
        <v>3100</v>
      </c>
      <c r="C7" s="2" t="s">
        <v>29</v>
      </c>
      <c r="D7" s="8"/>
      <c r="E7" s="8"/>
      <c r="F7" s="8"/>
      <c r="G7" s="8"/>
      <c r="H7" s="38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</row>
    <row r="8" spans="1:22" ht="12">
      <c r="A8" s="31">
        <v>3020</v>
      </c>
      <c r="B8" s="31">
        <v>3020</v>
      </c>
      <c r="C8" s="2" t="s">
        <v>130</v>
      </c>
      <c r="D8" s="8"/>
      <c r="E8" s="8"/>
      <c r="F8" s="8"/>
      <c r="G8" s="8"/>
      <c r="H8" s="38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</row>
    <row r="9" spans="1:22" ht="12">
      <c r="A9" s="31">
        <v>3120</v>
      </c>
      <c r="B9" s="31">
        <v>3120</v>
      </c>
      <c r="C9" s="2" t="s">
        <v>30</v>
      </c>
      <c r="D9" s="8"/>
      <c r="E9" s="8"/>
      <c r="F9" s="8"/>
      <c r="G9" s="8"/>
      <c r="H9" s="38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</row>
    <row r="10" spans="1:22" ht="12">
      <c r="A10" s="31">
        <v>3125</v>
      </c>
      <c r="B10" s="31">
        <v>3125</v>
      </c>
      <c r="C10" s="2" t="s">
        <v>31</v>
      </c>
      <c r="D10" s="8"/>
      <c r="E10" s="8"/>
      <c r="F10" s="8"/>
      <c r="G10" s="8"/>
      <c r="H10" s="38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</row>
    <row r="11" spans="1:22" ht="12">
      <c r="A11" s="31">
        <v>3130</v>
      </c>
      <c r="B11" s="31">
        <v>3130</v>
      </c>
      <c r="C11" s="2" t="s">
        <v>32</v>
      </c>
      <c r="D11" s="8"/>
      <c r="E11" s="8"/>
      <c r="F11" s="8"/>
      <c r="G11" s="8"/>
      <c r="H11" s="38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</row>
    <row r="12" spans="1:22" ht="12">
      <c r="A12" s="31">
        <v>3170</v>
      </c>
      <c r="B12" s="31">
        <v>3170</v>
      </c>
      <c r="C12" s="2" t="s">
        <v>133</v>
      </c>
      <c r="D12" s="8"/>
      <c r="E12" s="8"/>
      <c r="F12" s="8"/>
      <c r="G12" s="8"/>
      <c r="H12" s="38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</row>
    <row r="13" spans="1:22" ht="12">
      <c r="A13" s="31">
        <v>3200</v>
      </c>
      <c r="B13" s="31">
        <v>3200</v>
      </c>
      <c r="C13" s="2" t="s">
        <v>33</v>
      </c>
      <c r="D13" s="8"/>
      <c r="E13" s="8"/>
      <c r="F13" s="8"/>
      <c r="G13" s="8"/>
      <c r="H13" s="38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</row>
    <row r="14" spans="1:22" ht="12">
      <c r="A14" s="31">
        <v>3210</v>
      </c>
      <c r="B14" s="31">
        <v>3210</v>
      </c>
      <c r="C14" s="2" t="s">
        <v>34</v>
      </c>
      <c r="D14" s="8"/>
      <c r="E14" s="8"/>
      <c r="F14" s="8"/>
      <c r="G14" s="8"/>
      <c r="H14" s="38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</row>
    <row r="15" spans="1:22" ht="12">
      <c r="A15" s="31">
        <v>3215</v>
      </c>
      <c r="B15" s="31">
        <v>3215</v>
      </c>
      <c r="C15" s="2" t="s">
        <v>35</v>
      </c>
      <c r="D15" s="8"/>
      <c r="E15" s="8"/>
      <c r="F15" s="8"/>
      <c r="G15" s="8"/>
      <c r="H15" s="38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</row>
    <row r="16" spans="1:22" ht="12">
      <c r="A16" s="31">
        <v>3216</v>
      </c>
      <c r="B16" s="31">
        <v>3216</v>
      </c>
      <c r="C16" s="2" t="s">
        <v>136</v>
      </c>
      <c r="D16" s="21"/>
      <c r="E16" s="21"/>
      <c r="F16" s="21"/>
      <c r="G16" s="21"/>
      <c r="H16" s="38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</row>
    <row r="17" spans="1:22" ht="12">
      <c r="A17" s="31">
        <v>3217</v>
      </c>
      <c r="B17" s="31">
        <v>3217</v>
      </c>
      <c r="C17" s="2" t="s">
        <v>36</v>
      </c>
      <c r="D17" s="8"/>
      <c r="E17" s="8"/>
      <c r="F17" s="8"/>
      <c r="G17" s="8"/>
      <c r="H17" s="38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</row>
    <row r="18" spans="1:22" ht="12">
      <c r="A18" s="31">
        <v>3218</v>
      </c>
      <c r="B18" s="31">
        <v>3218</v>
      </c>
      <c r="C18" s="2" t="s">
        <v>129</v>
      </c>
      <c r="D18" s="8"/>
      <c r="E18" s="8"/>
      <c r="F18" s="8"/>
      <c r="G18" s="8"/>
      <c r="H18" s="38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</row>
    <row r="19" spans="1:22" ht="12">
      <c r="A19" s="31">
        <v>3220</v>
      </c>
      <c r="B19" s="31">
        <v>3220</v>
      </c>
      <c r="C19" s="2" t="s">
        <v>37</v>
      </c>
      <c r="D19" s="8"/>
      <c r="E19" s="8"/>
      <c r="F19" s="8"/>
      <c r="G19" s="8"/>
      <c r="H19" s="38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</row>
    <row r="20" spans="1:22" ht="12">
      <c r="A20" s="31">
        <v>3320</v>
      </c>
      <c r="B20" s="31">
        <v>3320</v>
      </c>
      <c r="C20" s="2" t="s">
        <v>38</v>
      </c>
      <c r="D20" s="8"/>
      <c r="E20" s="8"/>
      <c r="F20" s="8"/>
      <c r="G20" s="8"/>
      <c r="H20" s="38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</row>
    <row r="21" spans="1:22" ht="12">
      <c r="A21" s="31">
        <v>3321</v>
      </c>
      <c r="B21" s="31">
        <v>3321</v>
      </c>
      <c r="C21" s="2" t="s">
        <v>39</v>
      </c>
      <c r="D21" s="8"/>
      <c r="E21" s="8"/>
      <c r="F21" s="8"/>
      <c r="G21" s="8"/>
      <c r="H21" s="38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</row>
    <row r="22" spans="1:22" ht="12">
      <c r="A22" s="31">
        <v>3325</v>
      </c>
      <c r="B22" s="31">
        <v>3325</v>
      </c>
      <c r="C22" s="2" t="s">
        <v>12</v>
      </c>
      <c r="D22" s="8"/>
      <c r="E22" s="8"/>
      <c r="F22" s="8"/>
      <c r="G22" s="8"/>
      <c r="H22" s="38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</row>
    <row r="23" spans="1:22" ht="12">
      <c r="A23" s="31">
        <v>3350</v>
      </c>
      <c r="B23" s="31">
        <v>3350</v>
      </c>
      <c r="C23" s="2" t="s">
        <v>40</v>
      </c>
      <c r="D23" s="8"/>
      <c r="E23" s="8"/>
      <c r="F23" s="8"/>
      <c r="G23" s="8"/>
      <c r="H23" s="38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</row>
    <row r="24" spans="1:22" ht="12">
      <c r="A24" s="31">
        <v>3360</v>
      </c>
      <c r="B24" s="31">
        <v>3360</v>
      </c>
      <c r="C24" s="2" t="s">
        <v>41</v>
      </c>
      <c r="D24" s="8"/>
      <c r="E24" s="8"/>
      <c r="F24" s="8"/>
      <c r="G24" s="8"/>
      <c r="H24" s="38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</row>
    <row r="25" spans="1:22" ht="12">
      <c r="A25" s="31">
        <v>3440</v>
      </c>
      <c r="B25" s="31">
        <v>3440</v>
      </c>
      <c r="C25" s="2" t="s">
        <v>16</v>
      </c>
      <c r="D25" s="8"/>
      <c r="E25" s="8"/>
      <c r="F25" s="8"/>
      <c r="G25" s="8"/>
      <c r="H25" s="38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</row>
    <row r="26" spans="1:22" ht="12">
      <c r="A26" s="31">
        <v>3500</v>
      </c>
      <c r="B26" s="31">
        <v>3500</v>
      </c>
      <c r="C26" s="2" t="s">
        <v>13</v>
      </c>
      <c r="D26" s="8"/>
      <c r="E26" s="8"/>
      <c r="F26" s="8"/>
      <c r="G26" s="8"/>
      <c r="H26" s="38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</row>
    <row r="27" spans="1:22" ht="12">
      <c r="A27" s="31">
        <v>3605</v>
      </c>
      <c r="B27" s="31">
        <v>3605</v>
      </c>
      <c r="C27" s="2" t="s">
        <v>42</v>
      </c>
      <c r="D27" s="8"/>
      <c r="E27" s="8"/>
      <c r="F27" s="8"/>
      <c r="G27" s="8"/>
      <c r="H27" s="38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</row>
    <row r="28" spans="1:22" ht="12">
      <c r="A28" s="31">
        <v>3610</v>
      </c>
      <c r="B28" s="31">
        <v>3610</v>
      </c>
      <c r="C28" s="2" t="s">
        <v>43</v>
      </c>
      <c r="D28" s="8"/>
      <c r="E28" s="8"/>
      <c r="F28" s="8"/>
      <c r="G28" s="8"/>
      <c r="H28" s="38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</row>
    <row r="29" spans="1:22" ht="12.75">
      <c r="A29" s="31"/>
      <c r="B29" s="31"/>
      <c r="C29" s="4" t="s">
        <v>3</v>
      </c>
      <c r="D29" s="9">
        <f>SUM(D7:D28)</f>
        <v>0</v>
      </c>
      <c r="E29" s="9">
        <f>SUM(E7:E28)</f>
        <v>0</v>
      </c>
      <c r="F29" s="9">
        <f>SUM(F7:F28)</f>
        <v>0</v>
      </c>
      <c r="G29" s="9">
        <f>SUM(G7:G28)</f>
        <v>0</v>
      </c>
      <c r="H29" s="38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</row>
    <row r="30" spans="1:22" ht="12">
      <c r="A30" s="31"/>
      <c r="B30" s="31"/>
      <c r="C30" s="2"/>
      <c r="D30" s="8"/>
      <c r="E30" s="8"/>
      <c r="F30" s="8"/>
      <c r="G30" s="8"/>
      <c r="H30" s="38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</row>
    <row r="31" spans="1:22" ht="12">
      <c r="A31" s="31">
        <v>3240</v>
      </c>
      <c r="B31" s="31">
        <v>3240</v>
      </c>
      <c r="C31" s="2" t="s">
        <v>126</v>
      </c>
      <c r="D31" s="8"/>
      <c r="E31" s="8"/>
      <c r="F31" s="8"/>
      <c r="G31" s="8"/>
      <c r="H31" s="38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</row>
    <row r="32" spans="1:22" ht="12">
      <c r="A32" s="31">
        <v>3441</v>
      </c>
      <c r="B32" s="31">
        <v>3441</v>
      </c>
      <c r="C32" s="2" t="s">
        <v>44</v>
      </c>
      <c r="D32" s="8"/>
      <c r="E32" s="8"/>
      <c r="F32" s="8"/>
      <c r="G32" s="8"/>
      <c r="H32" s="38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</row>
    <row r="33" spans="1:22" ht="12">
      <c r="A33" s="31">
        <v>3461</v>
      </c>
      <c r="B33" s="31">
        <v>3461</v>
      </c>
      <c r="C33" s="2" t="s">
        <v>45</v>
      </c>
      <c r="D33" s="8"/>
      <c r="E33" s="8"/>
      <c r="F33" s="8"/>
      <c r="G33" s="8"/>
      <c r="H33" s="38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</row>
    <row r="34" spans="1:22" ht="12">
      <c r="A34" s="31">
        <v>3630</v>
      </c>
      <c r="B34" s="31">
        <v>3630</v>
      </c>
      <c r="C34" s="2" t="s">
        <v>46</v>
      </c>
      <c r="D34" s="8"/>
      <c r="E34" s="8"/>
      <c r="F34" s="8"/>
      <c r="G34" s="8"/>
      <c r="H34" s="38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</row>
    <row r="35" spans="1:22" ht="12">
      <c r="A35" s="31">
        <v>3800</v>
      </c>
      <c r="B35" s="31">
        <v>3800</v>
      </c>
      <c r="C35" s="2" t="s">
        <v>115</v>
      </c>
      <c r="D35" s="8"/>
      <c r="E35" s="8"/>
      <c r="F35" s="8"/>
      <c r="G35" s="8"/>
      <c r="H35" s="38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</row>
    <row r="36" spans="1:22" ht="12">
      <c r="A36" s="31">
        <v>3990</v>
      </c>
      <c r="B36" s="31">
        <v>3990</v>
      </c>
      <c r="C36" s="2" t="s">
        <v>47</v>
      </c>
      <c r="D36" s="8"/>
      <c r="E36" s="8"/>
      <c r="F36" s="8"/>
      <c r="G36" s="8"/>
      <c r="H36" s="38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</row>
    <row r="37" spans="1:22" ht="12">
      <c r="A37" s="31">
        <v>3995</v>
      </c>
      <c r="B37" s="31">
        <v>3995</v>
      </c>
      <c r="C37" s="2" t="s">
        <v>17</v>
      </c>
      <c r="D37" s="8"/>
      <c r="E37" s="8"/>
      <c r="F37" s="8"/>
      <c r="G37" s="8"/>
      <c r="H37" s="38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</row>
    <row r="38" spans="1:22" ht="12.75">
      <c r="A38" s="31"/>
      <c r="B38" s="31"/>
      <c r="C38" s="4" t="s">
        <v>10</v>
      </c>
      <c r="D38" s="9">
        <f>SUM(D31:D37)</f>
        <v>0</v>
      </c>
      <c r="E38" s="9">
        <f>SUM(E31:E37)</f>
        <v>0</v>
      </c>
      <c r="F38" s="9">
        <f>SUM(F31:F37)</f>
        <v>0</v>
      </c>
      <c r="G38" s="9">
        <f>SUM(G31:G37)</f>
        <v>0</v>
      </c>
      <c r="H38" s="38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</row>
    <row r="39" spans="1:22" ht="12.75">
      <c r="A39" s="32"/>
      <c r="B39" s="32"/>
      <c r="C39" s="4" t="s">
        <v>1</v>
      </c>
      <c r="D39" s="9">
        <f>D29+D38</f>
        <v>0</v>
      </c>
      <c r="E39" s="9">
        <f>E29+E38</f>
        <v>0</v>
      </c>
      <c r="F39" s="9">
        <f>F29+F38</f>
        <v>0</v>
      </c>
      <c r="G39" s="9">
        <f>G29+G38</f>
        <v>0</v>
      </c>
      <c r="H39" s="38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</row>
    <row r="40" spans="1:22" ht="12">
      <c r="A40" s="31"/>
      <c r="B40" s="31"/>
      <c r="C40" s="2"/>
      <c r="D40" s="8"/>
      <c r="E40" s="8"/>
      <c r="F40" s="8"/>
      <c r="G40" s="8"/>
      <c r="H40" s="38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</row>
    <row r="41" spans="1:22" ht="12">
      <c r="A41" s="31">
        <v>4220</v>
      </c>
      <c r="B41" s="31">
        <v>4220</v>
      </c>
      <c r="C41" s="2" t="s">
        <v>49</v>
      </c>
      <c r="D41" s="8"/>
      <c r="E41" s="8"/>
      <c r="F41" s="8"/>
      <c r="G41" s="8"/>
      <c r="H41" s="38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</row>
    <row r="42" spans="1:22" ht="12">
      <c r="A42" s="31">
        <v>4221</v>
      </c>
      <c r="B42" s="31">
        <v>4221</v>
      </c>
      <c r="C42" s="2" t="s">
        <v>18</v>
      </c>
      <c r="D42" s="8"/>
      <c r="E42" s="8"/>
      <c r="F42" s="8"/>
      <c r="G42" s="8"/>
      <c r="H42" s="38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</row>
    <row r="43" spans="1:22" ht="12">
      <c r="A43" s="31">
        <v>4222</v>
      </c>
      <c r="B43" s="31">
        <v>4222</v>
      </c>
      <c r="C43" s="2" t="s">
        <v>116</v>
      </c>
      <c r="D43" s="8"/>
      <c r="E43" s="8"/>
      <c r="F43" s="8"/>
      <c r="G43" s="8"/>
      <c r="H43" s="38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</row>
    <row r="44" spans="1:22" ht="12">
      <c r="A44" s="31">
        <v>4230</v>
      </c>
      <c r="B44" s="31">
        <v>4230</v>
      </c>
      <c r="C44" s="2" t="s">
        <v>120</v>
      </c>
      <c r="D44" s="8"/>
      <c r="E44" s="8"/>
      <c r="F44" s="8"/>
      <c r="G44" s="8"/>
      <c r="H44" s="38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</row>
    <row r="45" spans="1:22" ht="12">
      <c r="A45" s="31">
        <v>4241</v>
      </c>
      <c r="B45" s="31">
        <v>4241</v>
      </c>
      <c r="C45" s="2" t="s">
        <v>51</v>
      </c>
      <c r="D45" s="8"/>
      <c r="E45" s="8"/>
      <c r="F45" s="8"/>
      <c r="G45" s="8"/>
      <c r="H45" s="38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</row>
    <row r="46" spans="1:22" ht="12">
      <c r="A46" s="31">
        <v>4247</v>
      </c>
      <c r="B46" s="31">
        <v>4247</v>
      </c>
      <c r="C46" s="2" t="s">
        <v>19</v>
      </c>
      <c r="D46" s="8"/>
      <c r="E46" s="8"/>
      <c r="F46" s="8"/>
      <c r="G46" s="8"/>
      <c r="H46" s="38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</row>
    <row r="47" spans="1:22" ht="12">
      <c r="A47" s="31">
        <v>4280</v>
      </c>
      <c r="B47" s="31">
        <v>4280</v>
      </c>
      <c r="C47" s="2" t="s">
        <v>53</v>
      </c>
      <c r="D47" s="8"/>
      <c r="E47" s="8"/>
      <c r="F47" s="8"/>
      <c r="G47" s="8"/>
      <c r="H47" s="38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</row>
    <row r="48" spans="1:22" ht="12">
      <c r="A48" s="31">
        <v>4800</v>
      </c>
      <c r="B48" s="31">
        <v>4800</v>
      </c>
      <c r="C48" s="2" t="s">
        <v>128</v>
      </c>
      <c r="D48" s="8"/>
      <c r="E48" s="8"/>
      <c r="F48" s="8"/>
      <c r="G48" s="8"/>
      <c r="H48" s="38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</row>
    <row r="49" spans="1:22" ht="12">
      <c r="A49" s="31">
        <v>6550</v>
      </c>
      <c r="B49" s="31">
        <v>6550</v>
      </c>
      <c r="C49" s="2" t="s">
        <v>74</v>
      </c>
      <c r="D49" s="8"/>
      <c r="E49" s="8"/>
      <c r="F49" s="8"/>
      <c r="G49" s="8"/>
      <c r="H49" s="38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</row>
    <row r="50" spans="1:22" ht="12">
      <c r="A50" s="31">
        <v>6555</v>
      </c>
      <c r="B50" s="31">
        <v>6555</v>
      </c>
      <c r="C50" s="2" t="s">
        <v>75</v>
      </c>
      <c r="D50" s="8"/>
      <c r="E50" s="8"/>
      <c r="F50" s="8"/>
      <c r="G50" s="8"/>
      <c r="H50" s="38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</row>
    <row r="51" spans="1:22" ht="12.75">
      <c r="A51" s="32"/>
      <c r="B51" s="32"/>
      <c r="C51" s="4" t="s">
        <v>26</v>
      </c>
      <c r="D51" s="9">
        <f>SUM(D41:D50)</f>
        <v>0</v>
      </c>
      <c r="E51" s="9">
        <f>SUM(E41:E50)</f>
        <v>0</v>
      </c>
      <c r="F51" s="9">
        <f>SUM(F41:F50)</f>
        <v>0</v>
      </c>
      <c r="G51" s="9">
        <f>SUM(G41:G50)</f>
        <v>0</v>
      </c>
      <c r="H51" s="38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</row>
    <row r="52" spans="1:22" ht="12">
      <c r="A52" s="31"/>
      <c r="B52" s="31"/>
      <c r="C52" s="2"/>
      <c r="D52" s="8"/>
      <c r="E52" s="8"/>
      <c r="F52" s="8"/>
      <c r="G52" s="8"/>
      <c r="H52" s="38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</row>
    <row r="53" spans="1:22" ht="12">
      <c r="A53" s="31">
        <v>4225</v>
      </c>
      <c r="B53" s="31">
        <v>4225</v>
      </c>
      <c r="C53" s="2" t="s">
        <v>121</v>
      </c>
      <c r="D53" s="8"/>
      <c r="E53" s="8"/>
      <c r="F53" s="8"/>
      <c r="G53" s="8"/>
      <c r="H53" s="38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</row>
    <row r="54" spans="1:22" ht="12">
      <c r="A54" s="31">
        <v>4226</v>
      </c>
      <c r="B54" s="31">
        <v>4226</v>
      </c>
      <c r="C54" s="2" t="s">
        <v>137</v>
      </c>
      <c r="D54" s="21"/>
      <c r="E54" s="21"/>
      <c r="F54" s="21"/>
      <c r="G54" s="21"/>
      <c r="H54" s="38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</row>
    <row r="55" spans="1:22" ht="12">
      <c r="A55" s="31">
        <v>4228</v>
      </c>
      <c r="B55" s="31">
        <v>4228</v>
      </c>
      <c r="C55" s="2" t="s">
        <v>122</v>
      </c>
      <c r="D55" s="8"/>
      <c r="E55" s="8"/>
      <c r="F55" s="8"/>
      <c r="G55" s="8"/>
      <c r="H55" s="38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</row>
    <row r="56" spans="1:22" ht="12">
      <c r="A56" s="31">
        <v>4331</v>
      </c>
      <c r="B56" s="31">
        <v>4331</v>
      </c>
      <c r="C56" s="2" t="s">
        <v>55</v>
      </c>
      <c r="D56" s="8"/>
      <c r="E56" s="8"/>
      <c r="F56" s="8"/>
      <c r="G56" s="8"/>
      <c r="H56" s="38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</row>
    <row r="57" spans="1:22" ht="12">
      <c r="A57" s="31">
        <v>7400</v>
      </c>
      <c r="B57" s="31">
        <v>7400</v>
      </c>
      <c r="C57" s="2" t="s">
        <v>94</v>
      </c>
      <c r="D57" s="8"/>
      <c r="E57" s="8"/>
      <c r="F57" s="8"/>
      <c r="G57" s="8"/>
      <c r="H57" s="38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</row>
    <row r="58" spans="1:22" ht="12.75">
      <c r="A58" s="32"/>
      <c r="B58" s="32"/>
      <c r="C58" s="4" t="s">
        <v>27</v>
      </c>
      <c r="D58" s="9">
        <f>SUM(D53:D57)</f>
        <v>0</v>
      </c>
      <c r="E58" s="9">
        <f>SUM(E53:E57)</f>
        <v>0</v>
      </c>
      <c r="F58" s="9">
        <f>SUM(F53:F57)</f>
        <v>0</v>
      </c>
      <c r="G58" s="9">
        <f>SUM(G53:G57)</f>
        <v>0</v>
      </c>
      <c r="H58" s="38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</row>
    <row r="59" spans="1:22" ht="12">
      <c r="A59" s="31"/>
      <c r="B59" s="31"/>
      <c r="C59" s="2"/>
      <c r="D59" s="8"/>
      <c r="E59" s="8"/>
      <c r="F59" s="8"/>
      <c r="G59" s="8"/>
      <c r="H59" s="38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</row>
    <row r="60" spans="1:22" ht="12">
      <c r="A60" s="31">
        <v>4300</v>
      </c>
      <c r="B60" s="31">
        <v>4300</v>
      </c>
      <c r="C60" s="2" t="s">
        <v>54</v>
      </c>
      <c r="D60" s="8"/>
      <c r="E60" s="8"/>
      <c r="F60" s="8"/>
      <c r="G60" s="8"/>
      <c r="H60" s="38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</row>
    <row r="61" spans="1:22" ht="12">
      <c r="A61" s="31">
        <v>4400</v>
      </c>
      <c r="B61" s="31">
        <v>4400</v>
      </c>
      <c r="C61" s="2" t="s">
        <v>123</v>
      </c>
      <c r="D61" s="8"/>
      <c r="E61" s="8"/>
      <c r="F61" s="8"/>
      <c r="G61" s="8"/>
      <c r="H61" s="38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</row>
    <row r="62" spans="1:22" ht="12">
      <c r="A62" s="31">
        <v>4990</v>
      </c>
      <c r="B62" s="31">
        <v>4990</v>
      </c>
      <c r="C62" s="2" t="s">
        <v>56</v>
      </c>
      <c r="D62" s="8"/>
      <c r="E62" s="8"/>
      <c r="F62" s="8"/>
      <c r="G62" s="8"/>
      <c r="H62" s="38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</row>
    <row r="63" spans="1:22" ht="12.75">
      <c r="A63" s="32"/>
      <c r="B63" s="32"/>
      <c r="C63" s="4" t="s">
        <v>28</v>
      </c>
      <c r="D63" s="9">
        <f>SUM(D60:D62)</f>
        <v>0</v>
      </c>
      <c r="E63" s="9">
        <f>SUM(E60:E62)</f>
        <v>0</v>
      </c>
      <c r="F63" s="9">
        <f>SUM(F60:F62)</f>
        <v>0</v>
      </c>
      <c r="G63" s="9">
        <f>SUM(G60:G62)</f>
        <v>0</v>
      </c>
      <c r="H63" s="38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</row>
    <row r="64" spans="1:22" ht="12">
      <c r="A64" s="31"/>
      <c r="B64" s="31"/>
      <c r="C64" s="2"/>
      <c r="D64" s="8"/>
      <c r="E64" s="8"/>
      <c r="F64" s="8"/>
      <c r="G64" s="8"/>
      <c r="H64" s="38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</row>
    <row r="65" spans="1:22" ht="12.75">
      <c r="A65" s="32"/>
      <c r="B65" s="32"/>
      <c r="C65" s="4" t="s">
        <v>4</v>
      </c>
      <c r="D65" s="9">
        <f>+D63+D58+D51</f>
        <v>0</v>
      </c>
      <c r="E65" s="9">
        <f>+E63+E58+E51</f>
        <v>0</v>
      </c>
      <c r="F65" s="9">
        <f>+F63+F58+F51</f>
        <v>0</v>
      </c>
      <c r="G65" s="9">
        <f>+G63+G58+G51</f>
        <v>0</v>
      </c>
      <c r="H65" s="38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</row>
    <row r="66" spans="1:22" ht="12">
      <c r="A66" s="31"/>
      <c r="B66" s="31"/>
      <c r="C66" s="2"/>
      <c r="D66" s="8"/>
      <c r="E66" s="8"/>
      <c r="F66" s="8"/>
      <c r="G66" s="8"/>
      <c r="H66" s="38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</row>
    <row r="67" spans="1:22" ht="12">
      <c r="A67" s="31">
        <v>4240</v>
      </c>
      <c r="B67" s="31">
        <v>4240</v>
      </c>
      <c r="C67" s="2" t="s">
        <v>50</v>
      </c>
      <c r="D67" s="8"/>
      <c r="E67" s="8"/>
      <c r="F67" s="8"/>
      <c r="G67" s="8"/>
      <c r="H67" s="38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</row>
    <row r="68" spans="1:22" ht="12">
      <c r="A68" s="31">
        <v>4250</v>
      </c>
      <c r="B68" s="31">
        <v>4250</v>
      </c>
      <c r="C68" s="2" t="s">
        <v>52</v>
      </c>
      <c r="D68" s="8"/>
      <c r="E68" s="8"/>
      <c r="F68" s="8"/>
      <c r="G68" s="8"/>
      <c r="H68" s="38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</row>
    <row r="69" spans="1:22" ht="12">
      <c r="A69" s="31">
        <v>5000</v>
      </c>
      <c r="B69" s="31">
        <v>5000</v>
      </c>
      <c r="C69" s="2" t="s">
        <v>57</v>
      </c>
      <c r="D69" s="8"/>
      <c r="E69" s="8"/>
      <c r="F69" s="8"/>
      <c r="G69" s="8"/>
      <c r="H69" s="38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</row>
    <row r="70" spans="1:22" ht="12">
      <c r="A70" s="31">
        <v>5006</v>
      </c>
      <c r="B70" s="31">
        <v>5006</v>
      </c>
      <c r="C70" s="2" t="s">
        <v>111</v>
      </c>
      <c r="D70" s="8"/>
      <c r="E70" s="8"/>
      <c r="F70" s="8"/>
      <c r="G70" s="8"/>
      <c r="H70" s="38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</row>
    <row r="71" spans="1:22" ht="12">
      <c r="A71" s="31">
        <v>5007</v>
      </c>
      <c r="B71" s="31">
        <v>5007</v>
      </c>
      <c r="C71" s="2" t="s">
        <v>25</v>
      </c>
      <c r="D71" s="8"/>
      <c r="E71" s="8"/>
      <c r="F71" s="8"/>
      <c r="G71" s="8"/>
      <c r="H71" s="38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</row>
    <row r="72" spans="1:22" ht="12">
      <c r="A72" s="31">
        <v>5008</v>
      </c>
      <c r="B72" s="31">
        <v>5008</v>
      </c>
      <c r="C72" s="2" t="s">
        <v>117</v>
      </c>
      <c r="D72" s="8"/>
      <c r="E72" s="8"/>
      <c r="F72" s="8"/>
      <c r="G72" s="8"/>
      <c r="H72" s="38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</row>
    <row r="73" spans="1:22" ht="12">
      <c r="A73" s="31">
        <v>5010</v>
      </c>
      <c r="B73" s="31">
        <v>5010</v>
      </c>
      <c r="C73" s="2" t="s">
        <v>58</v>
      </c>
      <c r="D73" s="8"/>
      <c r="E73" s="8"/>
      <c r="F73" s="8"/>
      <c r="G73" s="8"/>
      <c r="H73" s="38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</row>
    <row r="74" spans="1:22" ht="12">
      <c r="A74" s="31">
        <v>5040</v>
      </c>
      <c r="B74" s="31">
        <v>5040</v>
      </c>
      <c r="C74" s="2" t="s">
        <v>15</v>
      </c>
      <c r="D74" s="8"/>
      <c r="E74" s="8"/>
      <c r="F74" s="8"/>
      <c r="G74" s="8"/>
      <c r="H74" s="38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</row>
    <row r="75" spans="1:22" ht="12">
      <c r="A75" s="31">
        <v>5050</v>
      </c>
      <c r="B75" s="31">
        <v>5050</v>
      </c>
      <c r="C75" s="2" t="s">
        <v>124</v>
      </c>
      <c r="D75" s="8"/>
      <c r="E75" s="8"/>
      <c r="F75" s="8"/>
      <c r="G75" s="8"/>
      <c r="H75" s="38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</row>
    <row r="76" spans="1:22" ht="12">
      <c r="A76" s="31">
        <v>5090</v>
      </c>
      <c r="B76" s="31">
        <v>5090</v>
      </c>
      <c r="C76" s="2" t="s">
        <v>59</v>
      </c>
      <c r="D76" s="8"/>
      <c r="E76" s="8"/>
      <c r="F76" s="8"/>
      <c r="G76" s="8"/>
      <c r="H76" s="38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</row>
    <row r="77" spans="1:22" ht="12">
      <c r="A77" s="31">
        <v>5100</v>
      </c>
      <c r="B77" s="31">
        <v>5100</v>
      </c>
      <c r="C77" s="2" t="s">
        <v>20</v>
      </c>
      <c r="D77" s="8"/>
      <c r="E77" s="8"/>
      <c r="F77" s="8"/>
      <c r="G77" s="8"/>
      <c r="H77" s="38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</row>
    <row r="78" spans="1:22" ht="12">
      <c r="A78" s="31">
        <v>5180</v>
      </c>
      <c r="B78" s="31">
        <v>5180</v>
      </c>
      <c r="C78" s="2" t="s">
        <v>60</v>
      </c>
      <c r="D78" s="8"/>
      <c r="E78" s="8"/>
      <c r="F78" s="8"/>
      <c r="G78" s="8"/>
      <c r="H78" s="38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</row>
    <row r="79" spans="1:22" ht="12">
      <c r="A79" s="31">
        <v>5182</v>
      </c>
      <c r="B79" s="31">
        <v>5182</v>
      </c>
      <c r="C79" s="2" t="s">
        <v>61</v>
      </c>
      <c r="D79" s="8"/>
      <c r="E79" s="8"/>
      <c r="F79" s="8"/>
      <c r="G79" s="8"/>
      <c r="H79" s="38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</row>
    <row r="80" spans="1:22" ht="12">
      <c r="A80" s="31">
        <v>5210</v>
      </c>
      <c r="B80" s="31">
        <v>5210</v>
      </c>
      <c r="C80" s="2" t="s">
        <v>62</v>
      </c>
      <c r="D80" s="8"/>
      <c r="E80" s="8"/>
      <c r="F80" s="8"/>
      <c r="G80" s="8"/>
      <c r="H80" s="38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</row>
    <row r="81" spans="1:22" ht="12">
      <c r="A81" s="31">
        <v>5230</v>
      </c>
      <c r="B81" s="31">
        <v>5230</v>
      </c>
      <c r="C81" s="2" t="s">
        <v>21</v>
      </c>
      <c r="D81" s="8"/>
      <c r="E81" s="8"/>
      <c r="F81" s="8"/>
      <c r="G81" s="8"/>
      <c r="H81" s="38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</row>
    <row r="82" spans="1:22" ht="12">
      <c r="A82" s="31">
        <v>5231</v>
      </c>
      <c r="B82" s="31">
        <v>5231</v>
      </c>
      <c r="C82" s="2" t="s">
        <v>22</v>
      </c>
      <c r="D82" s="8"/>
      <c r="E82" s="8"/>
      <c r="F82" s="8"/>
      <c r="G82" s="8"/>
      <c r="H82" s="38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</row>
    <row r="83" spans="1:22" ht="12">
      <c r="A83" s="31">
        <v>5250</v>
      </c>
      <c r="B83" s="31">
        <v>5250</v>
      </c>
      <c r="C83" s="2" t="s">
        <v>63</v>
      </c>
      <c r="D83" s="8"/>
      <c r="E83" s="8"/>
      <c r="F83" s="8"/>
      <c r="G83" s="8"/>
      <c r="H83" s="38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</row>
    <row r="84" spans="1:22" ht="12">
      <c r="A84" s="31">
        <v>5290</v>
      </c>
      <c r="B84" s="31">
        <v>5290</v>
      </c>
      <c r="C84" s="2" t="s">
        <v>64</v>
      </c>
      <c r="D84" s="8"/>
      <c r="E84" s="8"/>
      <c r="F84" s="8"/>
      <c r="G84" s="8"/>
      <c r="H84" s="38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</row>
    <row r="85" spans="1:22" ht="12">
      <c r="A85" s="31">
        <v>5330</v>
      </c>
      <c r="B85" s="31">
        <v>5330</v>
      </c>
      <c r="C85" s="2" t="s">
        <v>65</v>
      </c>
      <c r="D85" s="8"/>
      <c r="E85" s="8"/>
      <c r="F85" s="8"/>
      <c r="G85" s="8"/>
      <c r="H85" s="38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</row>
    <row r="86" spans="1:22" ht="12">
      <c r="A86" s="31">
        <v>5400</v>
      </c>
      <c r="B86" s="31">
        <v>5400</v>
      </c>
      <c r="C86" s="2" t="s">
        <v>66</v>
      </c>
      <c r="D86" s="8"/>
      <c r="E86" s="8"/>
      <c r="F86" s="8"/>
      <c r="G86" s="8"/>
      <c r="H86" s="38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</row>
    <row r="87" spans="1:22" ht="12">
      <c r="A87" s="31">
        <v>5425</v>
      </c>
      <c r="B87" s="31">
        <v>5425</v>
      </c>
      <c r="C87" s="2" t="s">
        <v>67</v>
      </c>
      <c r="D87" s="8"/>
      <c r="E87" s="8"/>
      <c r="F87" s="8"/>
      <c r="G87" s="8"/>
      <c r="H87" s="38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</row>
    <row r="88" spans="1:22" ht="12">
      <c r="A88" s="31">
        <v>5800</v>
      </c>
      <c r="B88" s="31">
        <v>5800</v>
      </c>
      <c r="C88" s="2" t="s">
        <v>23</v>
      </c>
      <c r="D88" s="8"/>
      <c r="E88" s="8"/>
      <c r="F88" s="8"/>
      <c r="G88" s="8"/>
      <c r="H88" s="38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</row>
    <row r="89" spans="1:22" ht="12">
      <c r="A89" s="31">
        <v>5910</v>
      </c>
      <c r="B89" s="31">
        <v>5910</v>
      </c>
      <c r="C89" s="2" t="s">
        <v>119</v>
      </c>
      <c r="D89" s="8"/>
      <c r="E89" s="8"/>
      <c r="F89" s="8"/>
      <c r="G89" s="8"/>
      <c r="H89" s="38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</row>
    <row r="90" spans="1:22" ht="12">
      <c r="A90" s="31">
        <v>5950</v>
      </c>
      <c r="B90" s="31">
        <v>5950</v>
      </c>
      <c r="C90" s="6" t="s">
        <v>68</v>
      </c>
      <c r="D90" s="8"/>
      <c r="E90" s="8"/>
      <c r="F90" s="8"/>
      <c r="G90" s="8"/>
      <c r="H90" s="38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</row>
    <row r="91" spans="1:22" ht="12">
      <c r="A91" s="31">
        <v>5990</v>
      </c>
      <c r="B91" s="31">
        <v>5990</v>
      </c>
      <c r="C91" s="2" t="s">
        <v>69</v>
      </c>
      <c r="D91" s="8"/>
      <c r="E91" s="8"/>
      <c r="F91" s="8"/>
      <c r="G91" s="8"/>
      <c r="H91" s="38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</row>
    <row r="92" spans="1:22" ht="12">
      <c r="A92" s="31">
        <v>7100</v>
      </c>
      <c r="B92" s="31">
        <v>7100</v>
      </c>
      <c r="C92" s="2" t="s">
        <v>91</v>
      </c>
      <c r="D92" s="8"/>
      <c r="E92" s="8"/>
      <c r="F92" s="8"/>
      <c r="G92" s="8"/>
      <c r="H92" s="38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</row>
    <row r="93" spans="1:22" ht="12.75">
      <c r="A93" s="32"/>
      <c r="B93" s="32"/>
      <c r="C93" s="4" t="s">
        <v>5</v>
      </c>
      <c r="D93" s="9">
        <f>SUM(D67:D92)</f>
        <v>0</v>
      </c>
      <c r="E93" s="9">
        <f>SUM(E67:E92)</f>
        <v>0</v>
      </c>
      <c r="F93" s="9">
        <f>SUM(F67:F92)</f>
        <v>0</v>
      </c>
      <c r="G93" s="9">
        <f>SUM(G67:G92)</f>
        <v>0</v>
      </c>
      <c r="H93" s="38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</row>
    <row r="94" spans="1:22" ht="12">
      <c r="A94" s="31"/>
      <c r="B94" s="31"/>
      <c r="C94" s="2"/>
      <c r="D94" s="8"/>
      <c r="E94" s="8"/>
      <c r="F94" s="8"/>
      <c r="G94" s="8"/>
      <c r="H94" s="38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</row>
    <row r="95" spans="1:22" ht="12">
      <c r="A95" s="31">
        <v>4120</v>
      </c>
      <c r="B95" s="31">
        <v>4120</v>
      </c>
      <c r="C95" s="2" t="s">
        <v>48</v>
      </c>
      <c r="D95" s="8"/>
      <c r="E95" s="8"/>
      <c r="F95" s="8"/>
      <c r="G95" s="8"/>
      <c r="H95" s="38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</row>
    <row r="96" spans="1:22" ht="12">
      <c r="A96" s="31">
        <v>6320</v>
      </c>
      <c r="B96" s="31">
        <v>6320</v>
      </c>
      <c r="C96" s="2" t="s">
        <v>70</v>
      </c>
      <c r="D96" s="8"/>
      <c r="E96" s="8"/>
      <c r="F96" s="8"/>
      <c r="G96" s="8"/>
      <c r="H96" s="38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</row>
    <row r="97" spans="1:22" ht="12">
      <c r="A97" s="31">
        <v>6340</v>
      </c>
      <c r="B97" s="31">
        <v>6340</v>
      </c>
      <c r="C97" s="2" t="s">
        <v>71</v>
      </c>
      <c r="D97" s="8"/>
      <c r="E97" s="8"/>
      <c r="F97" s="8"/>
      <c r="G97" s="8"/>
      <c r="H97" s="38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</row>
    <row r="98" spans="1:22" ht="12">
      <c r="A98" s="31">
        <v>6400</v>
      </c>
      <c r="B98" s="31">
        <v>6400</v>
      </c>
      <c r="C98" s="2" t="s">
        <v>125</v>
      </c>
      <c r="D98" s="8"/>
      <c r="E98" s="8"/>
      <c r="F98" s="8"/>
      <c r="G98" s="8"/>
      <c r="H98" s="38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</row>
    <row r="99" spans="1:22" ht="12">
      <c r="A99" s="31">
        <v>6420</v>
      </c>
      <c r="B99" s="31">
        <v>6420</v>
      </c>
      <c r="C99" s="2" t="s">
        <v>72</v>
      </c>
      <c r="D99" s="8"/>
      <c r="E99" s="8"/>
      <c r="F99" s="8"/>
      <c r="G99" s="8"/>
      <c r="H99" s="38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</row>
    <row r="100" spans="1:22" ht="12">
      <c r="A100" s="31">
        <v>6500</v>
      </c>
      <c r="B100" s="31">
        <v>6500</v>
      </c>
      <c r="C100" s="2" t="s">
        <v>73</v>
      </c>
      <c r="D100" s="8"/>
      <c r="E100" s="8"/>
      <c r="F100" s="8"/>
      <c r="G100" s="8"/>
      <c r="H100" s="38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</row>
    <row r="101" spans="1:22" ht="12">
      <c r="A101" s="31">
        <v>6600</v>
      </c>
      <c r="B101" s="31">
        <v>6600</v>
      </c>
      <c r="C101" s="2" t="s">
        <v>76</v>
      </c>
      <c r="D101" s="8"/>
      <c r="E101" s="8"/>
      <c r="F101" s="8"/>
      <c r="G101" s="8"/>
      <c r="H101" s="38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</row>
    <row r="102" spans="1:22" ht="12">
      <c r="A102" s="31">
        <v>6620</v>
      </c>
      <c r="B102" s="31">
        <v>6620</v>
      </c>
      <c r="C102" s="2" t="s">
        <v>77</v>
      </c>
      <c r="D102" s="8"/>
      <c r="E102" s="8"/>
      <c r="F102" s="8"/>
      <c r="G102" s="8"/>
      <c r="H102" s="38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</row>
    <row r="103" spans="1:22" ht="12">
      <c r="A103" s="31">
        <v>6625</v>
      </c>
      <c r="B103" s="31">
        <v>6625</v>
      </c>
      <c r="C103" s="2" t="s">
        <v>78</v>
      </c>
      <c r="D103" s="8"/>
      <c r="E103" s="8"/>
      <c r="F103" s="8"/>
      <c r="G103" s="8"/>
      <c r="H103" s="38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</row>
    <row r="104" spans="1:22" ht="12">
      <c r="A104" s="31">
        <v>6630</v>
      </c>
      <c r="B104" s="31">
        <v>6630</v>
      </c>
      <c r="C104" s="2" t="s">
        <v>79</v>
      </c>
      <c r="D104" s="8"/>
      <c r="E104" s="8"/>
      <c r="F104" s="8"/>
      <c r="G104" s="8"/>
      <c r="H104" s="38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</row>
    <row r="105" spans="1:22" ht="12">
      <c r="A105" s="31">
        <v>6700</v>
      </c>
      <c r="B105" s="31">
        <v>6700</v>
      </c>
      <c r="C105" s="2" t="s">
        <v>80</v>
      </c>
      <c r="D105" s="8"/>
      <c r="E105" s="8"/>
      <c r="F105" s="8"/>
      <c r="G105" s="8"/>
      <c r="H105" s="38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</row>
    <row r="106" spans="1:22" ht="12">
      <c r="A106" s="31">
        <v>6710</v>
      </c>
      <c r="B106" s="31">
        <v>6710</v>
      </c>
      <c r="C106" s="2" t="s">
        <v>81</v>
      </c>
      <c r="D106" s="8"/>
      <c r="E106" s="8"/>
      <c r="F106" s="8"/>
      <c r="G106" s="8"/>
      <c r="H106" s="38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</row>
    <row r="107" spans="1:22" ht="12">
      <c r="A107" s="31">
        <v>6790</v>
      </c>
      <c r="B107" s="31">
        <v>6790</v>
      </c>
      <c r="C107" s="2" t="s">
        <v>82</v>
      </c>
      <c r="D107" s="8"/>
      <c r="E107" s="8"/>
      <c r="F107" s="8"/>
      <c r="G107" s="8"/>
      <c r="H107" s="38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</row>
    <row r="108" spans="1:22" ht="12">
      <c r="A108" s="31">
        <v>6800</v>
      </c>
      <c r="B108" s="31">
        <v>6800</v>
      </c>
      <c r="C108" s="2" t="s">
        <v>83</v>
      </c>
      <c r="D108" s="8"/>
      <c r="E108" s="8"/>
      <c r="F108" s="8"/>
      <c r="G108" s="8"/>
      <c r="H108" s="38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</row>
    <row r="109" spans="1:22" ht="12">
      <c r="A109" s="31">
        <v>6815</v>
      </c>
      <c r="B109" s="31">
        <v>6815</v>
      </c>
      <c r="C109" s="2" t="s">
        <v>84</v>
      </c>
      <c r="D109" s="8"/>
      <c r="E109" s="8"/>
      <c r="F109" s="8"/>
      <c r="G109" s="8"/>
      <c r="H109" s="38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</row>
    <row r="110" spans="1:22" ht="12">
      <c r="A110" s="31">
        <v>6820</v>
      </c>
      <c r="B110" s="31">
        <v>6820</v>
      </c>
      <c r="C110" s="2" t="s">
        <v>85</v>
      </c>
      <c r="D110" s="8"/>
      <c r="E110" s="8"/>
      <c r="F110" s="8"/>
      <c r="G110" s="8"/>
      <c r="H110" s="38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</row>
    <row r="111" spans="1:22" ht="12">
      <c r="A111" s="31">
        <v>6860</v>
      </c>
      <c r="B111" s="31">
        <v>6860</v>
      </c>
      <c r="C111" s="2" t="s">
        <v>86</v>
      </c>
      <c r="D111" s="8"/>
      <c r="E111" s="8"/>
      <c r="F111" s="8"/>
      <c r="G111" s="8"/>
      <c r="H111" s="38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</row>
    <row r="112" spans="1:22" ht="12">
      <c r="A112" s="31">
        <v>6900</v>
      </c>
      <c r="B112" s="31">
        <v>6900</v>
      </c>
      <c r="C112" s="2" t="s">
        <v>87</v>
      </c>
      <c r="D112" s="8"/>
      <c r="E112" s="8"/>
      <c r="F112" s="8"/>
      <c r="G112" s="8"/>
      <c r="H112" s="38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</row>
    <row r="113" spans="1:22" ht="12">
      <c r="A113" s="31">
        <v>6920</v>
      </c>
      <c r="B113" s="31">
        <v>6920</v>
      </c>
      <c r="C113" s="2" t="s">
        <v>88</v>
      </c>
      <c r="D113" s="8"/>
      <c r="E113" s="8"/>
      <c r="F113" s="8"/>
      <c r="G113" s="8"/>
      <c r="H113" s="38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</row>
    <row r="114" spans="1:22" ht="12">
      <c r="A114" s="31">
        <v>6930</v>
      </c>
      <c r="B114" s="31">
        <v>6930</v>
      </c>
      <c r="C114" s="2" t="s">
        <v>89</v>
      </c>
      <c r="D114" s="8"/>
      <c r="E114" s="8"/>
      <c r="F114" s="8"/>
      <c r="G114" s="8"/>
      <c r="H114" s="38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</row>
    <row r="115" spans="1:22" ht="12">
      <c r="A115" s="31">
        <v>6940</v>
      </c>
      <c r="B115" s="31">
        <v>6940</v>
      </c>
      <c r="C115" s="2" t="s">
        <v>90</v>
      </c>
      <c r="D115" s="8"/>
      <c r="E115" s="8"/>
      <c r="F115" s="8"/>
      <c r="G115" s="8"/>
      <c r="H115" s="38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</row>
    <row r="116" spans="1:22" ht="12">
      <c r="A116" s="31">
        <v>7140</v>
      </c>
      <c r="B116" s="31">
        <v>7140</v>
      </c>
      <c r="C116" s="2" t="s">
        <v>92</v>
      </c>
      <c r="D116" s="8"/>
      <c r="E116" s="8"/>
      <c r="F116" s="8"/>
      <c r="G116" s="8"/>
      <c r="H116" s="38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</row>
    <row r="117" spans="1:22" ht="12">
      <c r="A117" s="31">
        <v>7320</v>
      </c>
      <c r="B117" s="31">
        <v>7320</v>
      </c>
      <c r="C117" s="2" t="s">
        <v>93</v>
      </c>
      <c r="D117" s="8"/>
      <c r="E117" s="8"/>
      <c r="F117" s="8"/>
      <c r="G117" s="8"/>
      <c r="H117" s="38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</row>
    <row r="118" spans="1:22" ht="12">
      <c r="A118" s="31">
        <v>7430</v>
      </c>
      <c r="B118" s="31">
        <v>7430</v>
      </c>
      <c r="C118" s="2" t="s">
        <v>95</v>
      </c>
      <c r="D118" s="8"/>
      <c r="E118" s="8"/>
      <c r="F118" s="8"/>
      <c r="G118" s="8"/>
      <c r="H118" s="38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</row>
    <row r="119" spans="1:22" ht="12">
      <c r="A119" s="31">
        <v>7500</v>
      </c>
      <c r="B119" s="31">
        <v>7500</v>
      </c>
      <c r="C119" s="2" t="s">
        <v>96</v>
      </c>
      <c r="D119" s="8"/>
      <c r="E119" s="8"/>
      <c r="F119" s="8"/>
      <c r="G119" s="8"/>
      <c r="H119" s="38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</row>
    <row r="120" spans="1:22" ht="12">
      <c r="A120" s="31">
        <v>7601</v>
      </c>
      <c r="B120" s="31">
        <v>7601</v>
      </c>
      <c r="C120" s="2" t="s">
        <v>97</v>
      </c>
      <c r="D120" s="8"/>
      <c r="E120" s="8"/>
      <c r="F120" s="8"/>
      <c r="G120" s="8"/>
      <c r="H120" s="38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</row>
    <row r="121" spans="1:22" ht="12">
      <c r="A121" s="31">
        <v>7740</v>
      </c>
      <c r="B121" s="31">
        <v>7740</v>
      </c>
      <c r="C121" s="2" t="s">
        <v>98</v>
      </c>
      <c r="D121" s="8"/>
      <c r="E121" s="8"/>
      <c r="F121" s="8"/>
      <c r="G121" s="8"/>
      <c r="H121" s="38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</row>
    <row r="122" spans="1:22" ht="12">
      <c r="A122" s="31">
        <v>7770</v>
      </c>
      <c r="B122" s="31">
        <v>7770</v>
      </c>
      <c r="C122" s="2" t="s">
        <v>99</v>
      </c>
      <c r="D122" s="8"/>
      <c r="E122" s="8"/>
      <c r="F122" s="8"/>
      <c r="G122" s="8"/>
      <c r="H122" s="38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</row>
    <row r="123" spans="1:22" ht="12">
      <c r="A123" s="31">
        <v>7780</v>
      </c>
      <c r="B123" s="31">
        <v>7780</v>
      </c>
      <c r="C123" s="2" t="s">
        <v>100</v>
      </c>
      <c r="D123" s="8"/>
      <c r="E123" s="8"/>
      <c r="F123" s="8"/>
      <c r="G123" s="8"/>
      <c r="H123" s="38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</row>
    <row r="124" spans="1:22" ht="12">
      <c r="A124" s="31">
        <v>7790</v>
      </c>
      <c r="B124" s="31">
        <v>7790</v>
      </c>
      <c r="C124" s="2" t="s">
        <v>101</v>
      </c>
      <c r="D124" s="8"/>
      <c r="E124" s="8"/>
      <c r="F124" s="8"/>
      <c r="G124" s="8"/>
      <c r="H124" s="38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</row>
    <row r="125" spans="1:22" ht="12">
      <c r="A125" s="31">
        <v>7791</v>
      </c>
      <c r="B125" s="31">
        <v>7791</v>
      </c>
      <c r="C125" s="2" t="s">
        <v>110</v>
      </c>
      <c r="D125" s="8"/>
      <c r="E125" s="8"/>
      <c r="F125" s="8"/>
      <c r="G125" s="8"/>
      <c r="H125" s="38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</row>
    <row r="126" spans="1:22" ht="12">
      <c r="A126" s="31">
        <v>7795</v>
      </c>
      <c r="B126" s="31">
        <v>7795</v>
      </c>
      <c r="C126" s="2" t="s">
        <v>112</v>
      </c>
      <c r="D126" s="8"/>
      <c r="E126" s="8"/>
      <c r="F126" s="8"/>
      <c r="G126" s="8"/>
      <c r="H126" s="38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</row>
    <row r="127" spans="1:22" ht="12">
      <c r="A127" s="31">
        <v>7796</v>
      </c>
      <c r="B127" s="31">
        <v>7796</v>
      </c>
      <c r="C127" s="2" t="s">
        <v>113</v>
      </c>
      <c r="D127" s="8"/>
      <c r="E127" s="8"/>
      <c r="F127" s="8"/>
      <c r="G127" s="8"/>
      <c r="H127" s="38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</row>
    <row r="128" spans="1:22" ht="12">
      <c r="A128" s="31">
        <v>7797</v>
      </c>
      <c r="B128" s="31">
        <v>7797</v>
      </c>
      <c r="C128" s="2" t="s">
        <v>114</v>
      </c>
      <c r="D128" s="8"/>
      <c r="E128" s="8"/>
      <c r="F128" s="8"/>
      <c r="G128" s="8"/>
      <c r="H128" s="38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</row>
    <row r="129" spans="1:22" ht="12">
      <c r="A129" s="31">
        <v>7798</v>
      </c>
      <c r="B129" s="31">
        <v>7798</v>
      </c>
      <c r="C129" s="2" t="s">
        <v>118</v>
      </c>
      <c r="D129" s="8"/>
      <c r="E129" s="8"/>
      <c r="F129" s="8"/>
      <c r="G129" s="8"/>
      <c r="H129" s="38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</row>
    <row r="130" spans="1:22" ht="12">
      <c r="A130" s="31">
        <v>7799</v>
      </c>
      <c r="B130" s="31">
        <v>7799</v>
      </c>
      <c r="C130" s="2" t="s">
        <v>127</v>
      </c>
      <c r="D130" s="8"/>
      <c r="E130" s="8"/>
      <c r="F130" s="8"/>
      <c r="G130" s="8"/>
      <c r="H130" s="38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</row>
    <row r="131" spans="1:22" ht="12">
      <c r="A131" s="31">
        <v>7830</v>
      </c>
      <c r="B131" s="31">
        <v>7830</v>
      </c>
      <c r="C131" s="2" t="s">
        <v>102</v>
      </c>
      <c r="D131" s="8"/>
      <c r="E131" s="8"/>
      <c r="F131" s="8"/>
      <c r="G131" s="8"/>
      <c r="H131" s="38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</row>
    <row r="132" spans="1:22" ht="12">
      <c r="A132" s="31">
        <v>7990</v>
      </c>
      <c r="B132" s="31">
        <v>7990</v>
      </c>
      <c r="C132" s="2" t="s">
        <v>103</v>
      </c>
      <c r="D132" s="8"/>
      <c r="E132" s="8"/>
      <c r="F132" s="8"/>
      <c r="G132" s="8"/>
      <c r="H132" s="38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</row>
    <row r="133" spans="1:22" ht="12">
      <c r="A133" s="31"/>
      <c r="B133" s="31"/>
      <c r="C133" s="2"/>
      <c r="D133" s="8"/>
      <c r="E133" s="8"/>
      <c r="F133" s="8"/>
      <c r="G133" s="8"/>
      <c r="H133" s="38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</row>
    <row r="134" spans="1:22" ht="12.75">
      <c r="A134" s="32"/>
      <c r="B134" s="32"/>
      <c r="C134" s="4" t="s">
        <v>6</v>
      </c>
      <c r="D134" s="9">
        <f>SUM(D95:D133)</f>
        <v>0</v>
      </c>
      <c r="E134" s="9">
        <f>SUM(E95:E133)</f>
        <v>0</v>
      </c>
      <c r="F134" s="9">
        <f>SUM(F95:F133)</f>
        <v>0</v>
      </c>
      <c r="G134" s="9">
        <f>SUM(G95:G133)</f>
        <v>0</v>
      </c>
      <c r="H134" s="38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</row>
    <row r="135" spans="1:22" ht="12.75">
      <c r="A135" s="32"/>
      <c r="B135" s="32"/>
      <c r="C135" s="4"/>
      <c r="D135" s="9"/>
      <c r="E135" s="9"/>
      <c r="F135" s="9"/>
      <c r="G135" s="9"/>
      <c r="H135" s="38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</row>
    <row r="136" spans="1:22" ht="12">
      <c r="A136" s="31">
        <v>6000</v>
      </c>
      <c r="B136" s="31">
        <v>6000</v>
      </c>
      <c r="C136" s="2" t="s">
        <v>104</v>
      </c>
      <c r="D136" s="8"/>
      <c r="E136" s="8"/>
      <c r="F136" s="8"/>
      <c r="G136" s="8"/>
      <c r="H136" s="38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</row>
    <row r="137" spans="1:22" ht="12">
      <c r="A137" s="31">
        <v>6010</v>
      </c>
      <c r="B137" s="31">
        <v>6010</v>
      </c>
      <c r="C137" s="2" t="s">
        <v>105</v>
      </c>
      <c r="D137" s="8"/>
      <c r="E137" s="8"/>
      <c r="F137" s="8"/>
      <c r="G137" s="8"/>
      <c r="H137" s="38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</row>
    <row r="138" spans="1:22" ht="12.75">
      <c r="A138" s="32"/>
      <c r="B138" s="32"/>
      <c r="C138" s="4" t="s">
        <v>11</v>
      </c>
      <c r="D138" s="9">
        <f>SUM(D136:D137)</f>
        <v>0</v>
      </c>
      <c r="E138" s="9">
        <f>SUM(E136:E137)</f>
        <v>0</v>
      </c>
      <c r="F138" s="9">
        <f>SUM(F136:F137)</f>
        <v>0</v>
      </c>
      <c r="G138" s="9">
        <f>SUM(G136:G137)</f>
        <v>0</v>
      </c>
      <c r="H138" s="38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</row>
    <row r="139" spans="1:22" ht="12">
      <c r="A139" s="31"/>
      <c r="B139" s="31"/>
      <c r="C139" s="2"/>
      <c r="D139" s="8"/>
      <c r="E139" s="8"/>
      <c r="F139" s="8"/>
      <c r="G139" s="8"/>
      <c r="H139" s="38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</row>
    <row r="140" spans="1:22" ht="13.5" customHeight="1">
      <c r="A140" s="32"/>
      <c r="B140" s="32"/>
      <c r="C140" s="4" t="s">
        <v>2</v>
      </c>
      <c r="D140" s="9">
        <f>D39-D65-D93-D134-D138</f>
        <v>0</v>
      </c>
      <c r="E140" s="9">
        <f>E39-E65-E93-E134-E138</f>
        <v>0</v>
      </c>
      <c r="F140" s="9">
        <f>F39-F65-F93-F134-F138</f>
        <v>0</v>
      </c>
      <c r="G140" s="9">
        <f>G39-G65-G93-G134-G138</f>
        <v>0</v>
      </c>
      <c r="H140" s="38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</row>
    <row r="141" spans="1:22" ht="13.5" customHeight="1">
      <c r="A141" s="31"/>
      <c r="B141" s="31"/>
      <c r="C141" s="2"/>
      <c r="D141" s="8"/>
      <c r="E141" s="8"/>
      <c r="F141" s="8"/>
      <c r="G141" s="8"/>
      <c r="H141" s="38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</row>
    <row r="142" spans="1:22" ht="13.5" customHeight="1">
      <c r="A142" s="31">
        <v>8050</v>
      </c>
      <c r="B142" s="31">
        <v>8050</v>
      </c>
      <c r="C142" s="2" t="s">
        <v>7</v>
      </c>
      <c r="D142" s="8"/>
      <c r="E142" s="8"/>
      <c r="F142" s="8"/>
      <c r="G142" s="8"/>
      <c r="H142" s="38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</row>
    <row r="143" spans="1:22" ht="13.5" customHeight="1">
      <c r="A143" s="31">
        <v>8070</v>
      </c>
      <c r="B143" s="31">
        <v>8070</v>
      </c>
      <c r="C143" s="2" t="s">
        <v>24</v>
      </c>
      <c r="D143" s="8"/>
      <c r="E143" s="8"/>
      <c r="F143" s="8"/>
      <c r="G143" s="8"/>
      <c r="H143" s="38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</row>
    <row r="144" spans="1:22" ht="13.5" customHeight="1">
      <c r="A144" s="31">
        <v>8150</v>
      </c>
      <c r="B144" s="31">
        <v>8150</v>
      </c>
      <c r="C144" s="2" t="s">
        <v>106</v>
      </c>
      <c r="D144" s="8"/>
      <c r="E144" s="8"/>
      <c r="F144" s="8"/>
      <c r="G144" s="8"/>
      <c r="H144" s="38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</row>
    <row r="145" spans="1:22" ht="13.5" customHeight="1">
      <c r="A145" s="32"/>
      <c r="B145" s="32"/>
      <c r="C145" s="4" t="s">
        <v>14</v>
      </c>
      <c r="D145" s="9">
        <f>SUM(D142:D144)</f>
        <v>0</v>
      </c>
      <c r="E145" s="9">
        <f>SUM(E142:E144)</f>
        <v>0</v>
      </c>
      <c r="F145" s="9">
        <f>SUM(F142:F144)</f>
        <v>0</v>
      </c>
      <c r="G145" s="9">
        <f>SUM(G142:G144)</f>
        <v>0</v>
      </c>
      <c r="H145" s="38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</row>
    <row r="146" spans="1:22" ht="12">
      <c r="A146" s="31"/>
      <c r="B146" s="31"/>
      <c r="C146" s="2"/>
      <c r="D146" s="8"/>
      <c r="E146" s="8"/>
      <c r="F146" s="8"/>
      <c r="G146" s="8"/>
      <c r="H146" s="38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</row>
    <row r="147" spans="1:22" ht="12.75">
      <c r="A147" s="32"/>
      <c r="B147" s="32"/>
      <c r="C147" s="5" t="s">
        <v>9</v>
      </c>
      <c r="D147" s="10">
        <f>D140-D145</f>
        <v>0</v>
      </c>
      <c r="E147" s="10">
        <f>E140-E145</f>
        <v>0</v>
      </c>
      <c r="F147" s="10">
        <f>F140-F145</f>
        <v>0</v>
      </c>
      <c r="G147" s="10">
        <f>G140-G145</f>
        <v>0</v>
      </c>
      <c r="H147" s="40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</row>
    <row r="148" spans="8:22" ht="15.75" customHeight="1"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</row>
    <row r="149" spans="8:22" ht="12"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</row>
    <row r="150" spans="8:22" ht="12"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</row>
    <row r="151" spans="8:22" ht="12"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</row>
    <row r="152" spans="8:22" ht="12"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</row>
    <row r="153" spans="8:22" ht="12"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</row>
    <row r="154" spans="8:22" ht="12"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</row>
    <row r="155" spans="8:22" ht="12"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</row>
    <row r="156" spans="8:22" ht="12"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</row>
    <row r="157" spans="8:22" ht="12"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</row>
    <row r="158" spans="8:22" ht="12"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</row>
    <row r="159" spans="8:22" ht="12"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</row>
    <row r="160" spans="8:22" ht="12"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</row>
    <row r="161" spans="8:22" ht="12"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</row>
    <row r="162" spans="8:22" ht="12"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</row>
    <row r="163" spans="8:22" ht="12"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</row>
    <row r="164" spans="8:22" ht="12"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</row>
    <row r="165" spans="8:22" ht="12"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</row>
  </sheetData>
  <sheetProtection/>
  <mergeCells count="1">
    <mergeCell ref="D2:H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Hands Services 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stod.okospes</dc:creator>
  <cp:keywords/>
  <dc:description/>
  <cp:lastModifiedBy>Sverre Lie Nordby</cp:lastModifiedBy>
  <cp:lastPrinted>2020-06-18T10:07:21Z</cp:lastPrinted>
  <dcterms:created xsi:type="dcterms:W3CDTF">2009-05-28T07:56:43Z</dcterms:created>
  <dcterms:modified xsi:type="dcterms:W3CDTF">2024-03-15T14:39:39Z</dcterms:modified>
  <cp:category/>
  <cp:version/>
  <cp:contentType/>
  <cp:contentStatus/>
</cp:coreProperties>
</file>